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va.Caklova\Desktop\"/>
    </mc:Choice>
  </mc:AlternateContent>
  <xr:revisionPtr revIDLastSave="0" documentId="13_ncr:1_{1B57CFF9-E442-40CD-A615-72DA0FF6EAC7}" xr6:coauthVersionLast="36" xr6:coauthVersionMax="47" xr10:uidLastSave="{00000000-0000-0000-0000-000000000000}"/>
  <bookViews>
    <workbookView xWindow="0" yWindow="0" windowWidth="28800" windowHeight="11565" xr2:uid="{00000000-000D-0000-FFFF-FFFF00000000}"/>
  </bookViews>
  <sheets>
    <sheet name="Cenová nabídka" sheetId="4" r:id="rId1"/>
    <sheet name="Ujednání objednávky" sheetId="8" r:id="rId2"/>
    <sheet name="List3" sheetId="10" state="veryHidden" r:id="rId3"/>
  </sheets>
  <definedNames>
    <definedName name="_GoBack" localSheetId="1">'Ujednání objednávky'!$B$19</definedName>
    <definedName name="datvyp">'Cenová nabídka'!$AI$1</definedName>
    <definedName name="Dvere">'Cenová nabídka'!$A$13</definedName>
    <definedName name="Jmeno">'Cenová nabídka'!#REF!</definedName>
    <definedName name="jmprij">'Cenová nabídka'!$T$6</definedName>
    <definedName name="Konec">'Cenová nabídka'!#REF!</definedName>
    <definedName name="Konec_Kovani">'Cenová nabídka'!$C$75</definedName>
    <definedName name="Kovani">'Cenová nabídka'!$B$53</definedName>
    <definedName name="Lak_S">'Cenová nabídka'!$H$12</definedName>
    <definedName name="MK">'Cenová nabídka'!$M$52</definedName>
    <definedName name="NK">'Cenová nabídka'!$N$52</definedName>
    <definedName name="_xlnm.Print_Area" localSheetId="1">'Ujednání objednávky'!$A$1:$R$35</definedName>
    <definedName name="OK">'Cenová nabídka'!$O$52</definedName>
    <definedName name="PK">'Cenová nabídka'!$P$52</definedName>
    <definedName name="POM">List3!$D$1</definedName>
    <definedName name="SK">'Cenová nabídka'!$S$52</definedName>
    <definedName name="Text">'Cenová nabídka'!#REF!</definedName>
    <definedName name="Text1">'Cenová nabídka'!#REF!</definedName>
    <definedName name="Text10">'Cenová nabídka'!#REF!</definedName>
    <definedName name="Text11">'Cenová nabídka'!#REF!</definedName>
    <definedName name="Text12">'Cenová nabídka'!#REF!</definedName>
    <definedName name="Text13">'Cenová nabídka'!#REF!</definedName>
    <definedName name="Text2">'Cenová nabídka'!#REF!</definedName>
    <definedName name="Text3">'Cenová nabídka'!#REF!</definedName>
    <definedName name="Text4">'Cenová nabídka'!#REF!</definedName>
    <definedName name="Text5">'Cenová nabídka'!#REF!</definedName>
    <definedName name="Text6">'Cenová nabídka'!#REF!</definedName>
    <definedName name="Text7">'Cenová nabídka'!#REF!</definedName>
    <definedName name="Text8">'Cenová nabídka'!#REF!</definedName>
    <definedName name="Text9">'Cenová nabídka'!#REF!</definedName>
    <definedName name="Upozorneni">'Cenová nabídka'!$B$82</definedName>
    <definedName name="Zacatek_dvere">'Cenová nabídka'!$A$13</definedName>
    <definedName name="Zamek_S">'Cenová nabídka'!$K$12</definedName>
  </definedNames>
  <calcPr calcId="191029"/>
</workbook>
</file>

<file path=xl/calcChain.xml><?xml version="1.0" encoding="utf-8"?>
<calcChain xmlns="http://schemas.openxmlformats.org/spreadsheetml/2006/main">
  <c r="AJ51" i="4" l="1"/>
  <c r="AF51" i="4"/>
  <c r="AE51" i="4"/>
  <c r="AF74" i="4"/>
  <c r="AE74" i="4"/>
  <c r="AF73" i="4"/>
  <c r="AE73" i="4"/>
  <c r="AF72" i="4" l="1"/>
  <c r="AE72" i="4"/>
  <c r="AF71" i="4"/>
  <c r="AE71" i="4"/>
  <c r="AF70" i="4" l="1"/>
  <c r="AE70" i="4"/>
  <c r="AF69" i="4"/>
  <c r="AE69" i="4"/>
  <c r="AF68" i="4"/>
  <c r="AE68" i="4"/>
  <c r="AF67" i="4"/>
  <c r="AE67" i="4"/>
  <c r="AF66" i="4"/>
  <c r="AE66" i="4"/>
  <c r="AF65" i="4"/>
  <c r="AE65" i="4"/>
  <c r="AF64" i="4"/>
  <c r="AE64" i="4"/>
  <c r="AF63" i="4"/>
  <c r="AE63" i="4"/>
  <c r="AF62" i="4"/>
  <c r="AE62" i="4"/>
  <c r="AF61" i="4"/>
  <c r="AE61" i="4"/>
  <c r="AF60" i="4"/>
  <c r="AE60" i="4"/>
  <c r="AF59" i="4"/>
  <c r="AE59" i="4"/>
  <c r="AF58" i="4"/>
  <c r="AE58" i="4"/>
  <c r="AF57" i="4"/>
  <c r="AE57" i="4"/>
  <c r="AF56" i="4"/>
  <c r="AE56" i="4"/>
  <c r="AJ50" i="4"/>
  <c r="AF50" i="4"/>
  <c r="AE50" i="4"/>
  <c r="AJ49" i="4"/>
  <c r="AF49" i="4"/>
  <c r="AE49" i="4"/>
  <c r="AJ48" i="4"/>
  <c r="AF48" i="4"/>
  <c r="AE48" i="4"/>
  <c r="AJ47" i="4"/>
  <c r="AF47" i="4"/>
  <c r="AE47" i="4"/>
  <c r="AJ46" i="4"/>
  <c r="AF46" i="4"/>
  <c r="AE46" i="4"/>
  <c r="AJ45" i="4"/>
  <c r="AF45" i="4"/>
  <c r="AE45" i="4"/>
  <c r="AJ44" i="4"/>
  <c r="AF44" i="4"/>
  <c r="AE44" i="4"/>
  <c r="AJ43" i="4"/>
  <c r="AF43" i="4"/>
  <c r="AE43" i="4"/>
  <c r="AJ42" i="4"/>
  <c r="AF42" i="4"/>
  <c r="AE42" i="4"/>
  <c r="AJ41" i="4"/>
  <c r="AF41" i="4"/>
  <c r="AE41" i="4"/>
  <c r="AJ40" i="4"/>
  <c r="AF40" i="4"/>
  <c r="AE40" i="4"/>
  <c r="AJ39" i="4"/>
  <c r="AF39" i="4"/>
  <c r="AE39" i="4"/>
  <c r="AJ38" i="4"/>
  <c r="AF38" i="4"/>
  <c r="AE38" i="4"/>
  <c r="AJ37" i="4"/>
  <c r="AF37" i="4"/>
  <c r="AE37" i="4"/>
  <c r="AJ36" i="4"/>
  <c r="AF36" i="4"/>
  <c r="AE36" i="4"/>
  <c r="AJ35" i="4"/>
  <c r="AF35" i="4"/>
  <c r="AE35" i="4"/>
  <c r="AJ34" i="4"/>
  <c r="AF34" i="4"/>
  <c r="AE34" i="4"/>
  <c r="AJ33" i="4"/>
  <c r="AF33" i="4"/>
  <c r="AE33" i="4"/>
  <c r="AJ32" i="4"/>
  <c r="AF32" i="4"/>
  <c r="AE32" i="4"/>
  <c r="AJ31" i="4"/>
  <c r="AF31" i="4"/>
  <c r="AE31" i="4"/>
  <c r="AJ30" i="4"/>
  <c r="AF30" i="4"/>
  <c r="AE30" i="4"/>
  <c r="AJ29" i="4"/>
  <c r="AF29" i="4"/>
  <c r="AE29" i="4"/>
  <c r="AJ28" i="4"/>
  <c r="AF28" i="4"/>
  <c r="AE28" i="4"/>
  <c r="AJ27" i="4"/>
  <c r="AF27" i="4"/>
  <c r="AE27" i="4"/>
  <c r="AJ26" i="4"/>
  <c r="AF26" i="4"/>
  <c r="AE26" i="4"/>
  <c r="AJ25" i="4"/>
  <c r="AF25" i="4"/>
  <c r="AE25" i="4"/>
  <c r="AJ24" i="4"/>
  <c r="AF24" i="4"/>
  <c r="AE24" i="4"/>
  <c r="AJ23" i="4"/>
  <c r="AF23" i="4"/>
  <c r="AE23" i="4"/>
  <c r="AJ22" i="4"/>
  <c r="AF22" i="4"/>
  <c r="AE22" i="4"/>
  <c r="AJ21" i="4"/>
  <c r="AF21" i="4"/>
  <c r="AE21" i="4"/>
  <c r="AJ20" i="4"/>
  <c r="AF20" i="4"/>
  <c r="AE20" i="4"/>
  <c r="AJ19" i="4"/>
  <c r="AF19" i="4"/>
  <c r="AE19" i="4"/>
  <c r="AJ18" i="4"/>
  <c r="AF18" i="4"/>
  <c r="AE18" i="4"/>
  <c r="AJ17" i="4"/>
  <c r="AF17" i="4"/>
  <c r="AE17" i="4"/>
  <c r="AJ16" i="4"/>
  <c r="AF16" i="4"/>
  <c r="AE16" i="4"/>
  <c r="AJ15" i="4"/>
  <c r="AF15" i="4"/>
  <c r="AE15" i="4"/>
  <c r="AE14" i="4"/>
  <c r="AF14" i="4" l="1"/>
  <c r="AJ14" i="4" l="1"/>
  <c r="M53" i="4" l="1"/>
  <c r="AE55" i="4"/>
  <c r="AF55" i="4"/>
  <c r="AE75" i="4"/>
  <c r="AF75" i="4"/>
  <c r="Q9" i="8" l="1"/>
  <c r="F10" i="8"/>
  <c r="P33" i="8" l="1"/>
  <c r="T13" i="4"/>
  <c r="Q13" i="4"/>
  <c r="AI53" i="4"/>
  <c r="AD78" i="4" l="1"/>
  <c r="AD79" i="4" l="1"/>
  <c r="AD80" i="4" s="1"/>
  <c r="AF76" i="4"/>
  <c r="Y76" i="4" l="1"/>
  <c r="Y77" i="4"/>
  <c r="AF7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Lumír Kozubík</author>
  </authors>
  <commentList>
    <comment ref="B7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OKNO 1
Jak doplňovat informace?
</t>
        </r>
        <r>
          <rPr>
            <sz val="9"/>
            <color indexed="81"/>
            <rFont val="Tahoma"/>
            <family val="2"/>
            <charset val="238"/>
          </rPr>
          <t xml:space="preserve">1. po dvojitém poklikání můžete začít psát
2. na další řádek se dostanete stisknutím kláves </t>
        </r>
        <r>
          <rPr>
            <b/>
            <sz val="9"/>
            <color indexed="81"/>
            <rFont val="Tahoma"/>
            <family val="2"/>
            <charset val="238"/>
          </rPr>
          <t>Alt+Enter</t>
        </r>
        <r>
          <rPr>
            <sz val="9"/>
            <color indexed="81"/>
            <rFont val="Tahoma"/>
            <family val="2"/>
            <charset val="238"/>
          </rPr>
          <t xml:space="preserve">
3. můžete využívat obě okna</t>
        </r>
      </text>
    </comment>
    <comment ref="J7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OKNO 2
Jak doplňovat informace?
</t>
        </r>
        <r>
          <rPr>
            <sz val="9"/>
            <color indexed="81"/>
            <rFont val="Tahoma"/>
            <family val="2"/>
            <charset val="238"/>
          </rPr>
          <t xml:space="preserve">1. po dvojitém poklikání můžete začít psát
2. na další řádek se dostanete stisknutím kláves </t>
        </r>
        <r>
          <rPr>
            <b/>
            <sz val="9"/>
            <color indexed="81"/>
            <rFont val="Tahoma"/>
            <family val="2"/>
            <charset val="238"/>
          </rPr>
          <t>Alt+Enter</t>
        </r>
        <r>
          <rPr>
            <sz val="9"/>
            <color indexed="81"/>
            <rFont val="Tahoma"/>
            <family val="2"/>
            <charset val="238"/>
          </rPr>
          <t xml:space="preserve">
3. můžete využívat obě okna</t>
        </r>
      </text>
    </comment>
  </commentList>
</comments>
</file>

<file path=xl/sharedStrings.xml><?xml version="1.0" encoding="utf-8"?>
<sst xmlns="http://schemas.openxmlformats.org/spreadsheetml/2006/main" count="467" uniqueCount="193">
  <si>
    <t>kování</t>
  </si>
  <si>
    <t>povrch</t>
  </si>
  <si>
    <t>sklo</t>
  </si>
  <si>
    <t>zámek</t>
  </si>
  <si>
    <t>poznámky</t>
  </si>
  <si>
    <t>L</t>
  </si>
  <si>
    <t>P</t>
  </si>
  <si>
    <t>cena/ks</t>
  </si>
  <si>
    <t>DPH</t>
  </si>
  <si>
    <t>PO</t>
  </si>
  <si>
    <t>č.</t>
  </si>
  <si>
    <t>název dveří</t>
  </si>
  <si>
    <t>ks</t>
  </si>
  <si>
    <t>š</t>
  </si>
  <si>
    <t>v</t>
  </si>
  <si>
    <t>IČ:</t>
  </si>
  <si>
    <t>IČ: 155 288 55</t>
  </si>
  <si>
    <t>tel.:</t>
  </si>
  <si>
    <t>mail:</t>
  </si>
  <si>
    <t>upřesnění</t>
  </si>
  <si>
    <t>cena</t>
  </si>
  <si>
    <t>D V E Ř E</t>
  </si>
  <si>
    <t>dekor
/ barva</t>
  </si>
  <si>
    <t>dveře, zárubně</t>
  </si>
  <si>
    <t>tl.zdi</t>
  </si>
  <si>
    <t>Cena bez DPH</t>
  </si>
  <si>
    <t>Cena s DPH</t>
  </si>
  <si>
    <t xml:space="preserve"> </t>
  </si>
  <si>
    <t>doplňující informace:</t>
  </si>
  <si>
    <t>č. pol.</t>
  </si>
  <si>
    <t>Z Á R U B N Ě</t>
  </si>
  <si>
    <t>kování, služby a další</t>
  </si>
  <si>
    <t>název výrobku, služby</t>
  </si>
  <si>
    <t>lamino</t>
  </si>
  <si>
    <t>pvc</t>
  </si>
  <si>
    <t>dýha</t>
  </si>
  <si>
    <t>gravír</t>
  </si>
  <si>
    <t xml:space="preserve">SEPOS, spol. s r.o. </t>
  </si>
  <si>
    <t>celkem kusů</t>
  </si>
  <si>
    <t>datum vypracování:</t>
  </si>
  <si>
    <t>Rantířovská 583/100, Jihlava 586 01</t>
  </si>
  <si>
    <t>celkem bez DPH</t>
  </si>
  <si>
    <t>počet kusů</t>
  </si>
  <si>
    <t>1.</t>
  </si>
  <si>
    <t>zapsaná v OR u Kr. soudu v Brně oddíl C, vložka 732</t>
  </si>
  <si>
    <t>dodavatel, (prodávající/zhotovitel):</t>
  </si>
  <si>
    <t>odběratel (kupující/objednatel):</t>
  </si>
  <si>
    <t>vlastní veškerá potřebná povolení k provádění stavby</t>
  </si>
  <si>
    <t xml:space="preserve">- </t>
  </si>
  <si>
    <t>Za Odběratele:</t>
  </si>
  <si>
    <t xml:space="preserve">Místo plnění: </t>
  </si>
  <si>
    <t>2.</t>
  </si>
  <si>
    <t>3.</t>
  </si>
  <si>
    <t>4.</t>
  </si>
  <si>
    <t>5.</t>
  </si>
  <si>
    <t>6.</t>
  </si>
  <si>
    <t>7.</t>
  </si>
  <si>
    <t>datum, jméno a příjmení, podpis</t>
  </si>
  <si>
    <r>
      <t xml:space="preserve">rozměry </t>
    </r>
    <r>
      <rPr>
        <b/>
        <sz val="7"/>
        <rFont val="Tahoma"/>
        <family val="2"/>
        <charset val="238"/>
      </rPr>
      <t>(cm)</t>
    </r>
  </si>
  <si>
    <t>Ujednání objednávky</t>
  </si>
  <si>
    <t>Povrchy</t>
  </si>
  <si>
    <t>bez povrchové úpravy</t>
  </si>
  <si>
    <t>EBC lakované</t>
  </si>
  <si>
    <t>folie</t>
  </si>
  <si>
    <t>HPL</t>
  </si>
  <si>
    <t>kašír</t>
  </si>
  <si>
    <t>lakované</t>
  </si>
  <si>
    <t>lakované Extra</t>
  </si>
  <si>
    <t>lazura</t>
  </si>
  <si>
    <t>masiv</t>
  </si>
  <si>
    <t>polypropylen</t>
  </si>
  <si>
    <t>polyuretan</t>
  </si>
  <si>
    <t>soft CPL</t>
  </si>
  <si>
    <t>jiný</t>
  </si>
  <si>
    <t>CN PLATNÁ OD: 2022-04</t>
  </si>
  <si>
    <t>upozornění:</t>
  </si>
  <si>
    <t xml:space="preserve">    místo plnění:</t>
  </si>
  <si>
    <t>cenová nabídka č.</t>
  </si>
  <si>
    <r>
      <t>Zboží i služby (dále jen</t>
    </r>
    <r>
      <rPr>
        <b/>
        <sz val="8"/>
        <rFont val="Tahoma"/>
        <family val="2"/>
        <charset val="238"/>
      </rPr>
      <t xml:space="preserve"> „Předmět plnění“</t>
    </r>
    <r>
      <rPr>
        <sz val="8"/>
        <rFont val="Tahoma"/>
        <family val="2"/>
        <charset val="238"/>
      </rPr>
      <t xml:space="preserve">), sjednaná cena a další podmínky jsou specifikovány výše uvedenou cenovou nabídkou č.: </t>
    </r>
  </si>
  <si>
    <r>
      <t>Konkrétní termín plnění bude výše uvedeným dodavatelem (dále též „</t>
    </r>
    <r>
      <rPr>
        <b/>
        <sz val="8"/>
        <rFont val="Tahoma"/>
        <family val="2"/>
        <charset val="238"/>
      </rPr>
      <t>Dodavatel</t>
    </r>
    <r>
      <rPr>
        <sz val="8"/>
        <rFont val="Tahoma"/>
        <family val="2"/>
        <charset val="238"/>
      </rPr>
      <t>“) upřesněn neprodleně po dodání zboží na prodejnu.</t>
    </r>
  </si>
  <si>
    <r>
      <t>Výše uvedený odběratel (dále též „</t>
    </r>
    <r>
      <rPr>
        <b/>
        <sz val="8"/>
        <rFont val="Tahoma"/>
        <family val="2"/>
        <charset val="238"/>
      </rPr>
      <t>Odběratel</t>
    </r>
    <r>
      <rPr>
        <sz val="8"/>
        <rFont val="Tahoma"/>
        <family val="2"/>
        <charset val="238"/>
      </rPr>
      <t xml:space="preserve">“) je povinen poskytnout </t>
    </r>
    <r>
      <rPr>
        <b/>
        <sz val="8"/>
        <rFont val="Tahoma"/>
        <family val="2"/>
        <charset val="238"/>
      </rPr>
      <t>Dodavateli</t>
    </r>
    <r>
      <rPr>
        <sz val="8"/>
        <rFont val="Tahoma"/>
        <family val="2"/>
        <charset val="238"/>
      </rPr>
      <t xml:space="preserve"> řádně a včas veškerou nezbytnou součinnost k řádnému provedení </t>
    </r>
    <r>
      <rPr>
        <b/>
        <sz val="8"/>
        <rFont val="Tahoma"/>
        <family val="2"/>
        <charset val="238"/>
      </rPr>
      <t>Předmětu plnění</t>
    </r>
    <r>
      <rPr>
        <sz val="8"/>
        <rFont val="Tahoma"/>
        <family val="2"/>
        <charset val="238"/>
      </rPr>
      <t xml:space="preserve"> dle této objednávky (zejména je povinen zajistit stavební připravenost dle "</t>
    </r>
    <r>
      <rPr>
        <b/>
        <sz val="8"/>
        <rFont val="Tahoma"/>
        <family val="2"/>
        <charset val="238"/>
      </rPr>
      <t>Podmínek zajištění jakosti</t>
    </r>
    <r>
      <rPr>
        <sz val="8"/>
        <rFont val="Tahoma"/>
        <family val="2"/>
        <charset val="238"/>
      </rPr>
      <t xml:space="preserve">" </t>
    </r>
    <r>
      <rPr>
        <b/>
        <sz val="8"/>
        <rFont val="Tahoma"/>
        <family val="2"/>
        <charset val="238"/>
      </rPr>
      <t>Dodavatele</t>
    </r>
    <r>
      <rPr>
        <sz val="8"/>
        <rFont val="Tahoma"/>
        <family val="2"/>
        <charset val="238"/>
      </rPr>
      <t xml:space="preserve">). V případě, že </t>
    </r>
    <r>
      <rPr>
        <b/>
        <sz val="8"/>
        <rFont val="Tahoma"/>
        <family val="2"/>
        <charset val="238"/>
      </rPr>
      <t>Odběratel</t>
    </r>
    <r>
      <rPr>
        <sz val="8"/>
        <rFont val="Tahoma"/>
        <family val="2"/>
        <charset val="238"/>
      </rPr>
      <t xml:space="preserve"> poruší tuto svou povinnost, prodlužuje se o dobu </t>
    </r>
    <r>
      <rPr>
        <b/>
        <sz val="8"/>
        <rFont val="Tahoma"/>
        <family val="2"/>
        <charset val="238"/>
      </rPr>
      <t>Odběratelova</t>
    </r>
    <r>
      <rPr>
        <sz val="8"/>
        <rFont val="Tahoma"/>
        <family val="2"/>
        <charset val="238"/>
      </rPr>
      <t xml:space="preserve"> prodlení se splněním této povinnosti termín dodání </t>
    </r>
    <r>
      <rPr>
        <b/>
        <sz val="8"/>
        <rFont val="Tahoma"/>
        <family val="2"/>
        <charset val="238"/>
      </rPr>
      <t>Předmětu plnění</t>
    </r>
    <r>
      <rPr>
        <sz val="8"/>
        <rFont val="Tahoma"/>
        <family val="2"/>
        <charset val="238"/>
      </rPr>
      <t>.</t>
    </r>
  </si>
  <si>
    <r>
      <rPr>
        <b/>
        <sz val="8"/>
        <rFont val="Tahoma"/>
        <family val="2"/>
        <charset val="238"/>
      </rPr>
      <t>Odběratel</t>
    </r>
    <r>
      <rPr>
        <sz val="8"/>
        <rFont val="Tahoma"/>
        <family val="2"/>
        <charset val="238"/>
      </rPr>
      <t xml:space="preserve"> prohlašuje a svým podpisem potvrzuje, že:</t>
    </r>
  </si>
  <si>
    <r>
      <t xml:space="preserve">práce objednané u </t>
    </r>
    <r>
      <rPr>
        <b/>
        <sz val="8"/>
        <rFont val="Tahoma"/>
        <family val="2"/>
        <charset val="238"/>
      </rPr>
      <t>Dodavatele</t>
    </r>
    <r>
      <rPr>
        <sz val="8"/>
        <rFont val="Tahoma"/>
        <family val="2"/>
        <charset val="238"/>
      </rPr>
      <t xml:space="preserve"> jsou v souladu s povoleným projektem</t>
    </r>
  </si>
  <si>
    <r>
      <t xml:space="preserve">v případě, že </t>
    </r>
    <r>
      <rPr>
        <b/>
        <sz val="8"/>
        <rFont val="Tahoma"/>
        <family val="2"/>
        <charset val="238"/>
      </rPr>
      <t>Odběratel</t>
    </r>
    <r>
      <rPr>
        <sz val="8"/>
        <rFont val="Tahoma"/>
        <family val="2"/>
        <charset val="238"/>
      </rPr>
      <t xml:space="preserve"> není v postavení podnikatele ve smyslu § 420 a násl. občanského zákoníku (zejména pokud nevykonává na vlastní účet výdělečnou činnost živnostenským nebo obdobným způsobem se záměrem činit tak soustavně za účelem dosažení zisku), prohlašuje, že jsou mu známy „</t>
    </r>
    <r>
      <rPr>
        <b/>
        <sz val="8"/>
        <rFont val="Tahoma"/>
        <family val="2"/>
        <charset val="238"/>
      </rPr>
      <t>Podmínky zajištění jakosti</t>
    </r>
    <r>
      <rPr>
        <sz val="8"/>
        <rFont val="Tahoma"/>
        <family val="2"/>
        <charset val="238"/>
      </rPr>
      <t>“ a „</t>
    </r>
    <r>
      <rPr>
        <b/>
        <sz val="8"/>
        <rFont val="Tahoma"/>
        <family val="2"/>
        <charset val="238"/>
      </rPr>
      <t>Reklamační řád pro spotřebitele</t>
    </r>
    <r>
      <rPr>
        <sz val="8"/>
        <rFont val="Tahoma"/>
        <family val="2"/>
        <charset val="238"/>
      </rPr>
      <t xml:space="preserve">“ </t>
    </r>
    <r>
      <rPr>
        <b/>
        <sz val="8"/>
        <rFont val="Tahoma"/>
        <family val="2"/>
        <charset val="238"/>
      </rPr>
      <t>Dodavatele</t>
    </r>
    <r>
      <rPr>
        <sz val="8"/>
        <rFont val="Tahoma"/>
        <family val="2"/>
        <charset val="238"/>
      </rPr>
      <t xml:space="preserve">, souhlasí s jejich obsahem a s tím, že se jimi bude řídit závazek založený touto objednávkou. </t>
    </r>
    <r>
      <rPr>
        <b/>
        <sz val="8"/>
        <rFont val="Tahoma"/>
        <family val="2"/>
        <charset val="238"/>
      </rPr>
      <t>Uvedené dokumenty jsou zveřejněné m.j. na www.sepos.cz/informace/</t>
    </r>
  </si>
  <si>
    <r>
      <t xml:space="preserve">v případě, že je </t>
    </r>
    <r>
      <rPr>
        <b/>
        <sz val="8"/>
        <rFont val="Tahoma"/>
        <family val="2"/>
        <charset val="238"/>
      </rPr>
      <t>Odběratel</t>
    </r>
    <r>
      <rPr>
        <sz val="8"/>
        <rFont val="Tahoma"/>
        <family val="2"/>
        <charset val="238"/>
      </rPr>
      <t xml:space="preserve"> v postavení podnikatele ve smyslu § 420 a násl. občanského zákoníku, prohlašuje, že jsou mu známy „</t>
    </r>
    <r>
      <rPr>
        <b/>
        <sz val="8"/>
        <rFont val="Tahoma"/>
        <family val="2"/>
        <charset val="238"/>
      </rPr>
      <t>Podmínky zajištění jakosti</t>
    </r>
    <r>
      <rPr>
        <sz val="8"/>
        <rFont val="Tahoma"/>
        <family val="2"/>
        <charset val="238"/>
      </rPr>
      <t>“ a „</t>
    </r>
    <r>
      <rPr>
        <b/>
        <sz val="8"/>
        <rFont val="Tahoma"/>
        <family val="2"/>
        <charset val="238"/>
      </rPr>
      <t>Reklamační řád pro podnikatele</t>
    </r>
    <r>
      <rPr>
        <sz val="8"/>
        <rFont val="Tahoma"/>
        <family val="2"/>
        <charset val="238"/>
      </rPr>
      <t xml:space="preserve">“ </t>
    </r>
    <r>
      <rPr>
        <b/>
        <sz val="8"/>
        <rFont val="Tahoma"/>
        <family val="2"/>
        <charset val="238"/>
      </rPr>
      <t>Dodavatele</t>
    </r>
    <r>
      <rPr>
        <sz val="8"/>
        <rFont val="Tahoma"/>
        <family val="2"/>
        <charset val="238"/>
      </rPr>
      <t xml:space="preserve">, souhlasí s jejich obsahem a s tím, že se jimi bude řídit závazek založený touto objednávkou. </t>
    </r>
    <r>
      <rPr>
        <b/>
        <sz val="8"/>
        <rFont val="Tahoma"/>
        <family val="2"/>
        <charset val="238"/>
      </rPr>
      <t>Uvedené dokumenty jsou zveřejněné m.j. na www.sepos.cz/informace/</t>
    </r>
  </si>
  <si>
    <r>
      <t xml:space="preserve">v případě, že je </t>
    </r>
    <r>
      <rPr>
        <b/>
        <sz val="8"/>
        <rFont val="Tahoma"/>
        <family val="2"/>
        <charset val="238"/>
      </rPr>
      <t>Odběratel</t>
    </r>
    <r>
      <rPr>
        <sz val="8"/>
        <rFont val="Tahoma"/>
        <family val="2"/>
        <charset val="238"/>
      </rPr>
      <t xml:space="preserve"> v postavení spotřebitele a smlouva s ním byla uzavřena distančním způsobem či mimo obchodní prostory, žádá </t>
    </r>
    <r>
      <rPr>
        <b/>
        <sz val="8"/>
        <rFont val="Tahoma"/>
        <family val="2"/>
        <charset val="238"/>
      </rPr>
      <t>Odběratel</t>
    </r>
    <r>
      <rPr>
        <sz val="8"/>
        <rFont val="Tahoma"/>
        <family val="2"/>
        <charset val="238"/>
      </rPr>
      <t xml:space="preserve">, aby </t>
    </r>
    <r>
      <rPr>
        <b/>
        <sz val="8"/>
        <rFont val="Tahoma"/>
        <family val="2"/>
        <charset val="238"/>
      </rPr>
      <t>Dodavatel</t>
    </r>
    <r>
      <rPr>
        <sz val="8"/>
        <rFont val="Tahoma"/>
        <family val="2"/>
        <charset val="238"/>
      </rPr>
      <t xml:space="preserve"> (pokud s tím bude souhlasit) započal s dodávkou </t>
    </r>
    <r>
      <rPr>
        <b/>
        <sz val="8"/>
        <rFont val="Tahoma"/>
        <family val="2"/>
        <charset val="238"/>
      </rPr>
      <t>Předmětu plnění</t>
    </r>
    <r>
      <rPr>
        <sz val="8"/>
        <rFont val="Tahoma"/>
        <family val="2"/>
        <charset val="238"/>
      </rPr>
      <t xml:space="preserve"> hned po uzavření smlouvy</t>
    </r>
  </si>
  <si>
    <r>
      <t xml:space="preserve">v případě, že je </t>
    </r>
    <r>
      <rPr>
        <b/>
        <sz val="8"/>
        <rFont val="Tahoma"/>
        <family val="2"/>
        <charset val="238"/>
      </rPr>
      <t>Odběratel</t>
    </r>
    <r>
      <rPr>
        <sz val="8"/>
        <rFont val="Tahoma"/>
        <family val="2"/>
        <charset val="238"/>
      </rPr>
      <t xml:space="preserve"> v postavení spotřebitele, souhlasí s tím, že mu </t>
    </r>
    <r>
      <rPr>
        <b/>
        <sz val="8"/>
        <rFont val="Tahoma"/>
        <family val="2"/>
        <charset val="238"/>
      </rPr>
      <t>Dodavatel</t>
    </r>
    <r>
      <rPr>
        <sz val="8"/>
        <rFont val="Tahoma"/>
        <family val="2"/>
        <charset val="238"/>
      </rPr>
      <t xml:space="preserve"> je a před uzavřením smlouvy, příp. před tím než </t>
    </r>
    <r>
      <rPr>
        <b/>
        <sz val="8"/>
        <rFont val="Tahoma"/>
        <family val="2"/>
        <charset val="238"/>
      </rPr>
      <t>Odběratel</t>
    </r>
    <r>
      <rPr>
        <sz val="8"/>
        <rFont val="Tahoma"/>
        <family val="2"/>
        <charset val="238"/>
      </rPr>
      <t xml:space="preserve"> učinil závaznou nabídku, byl, oprávněn sdělovat údaje dle § 1811 odst. 2 a § 1820 odst. 1 občanského zákoníku v jiné textové podobě (mimo jiné zveřejněním na www.sepos.cz/informace/).</t>
    </r>
  </si>
  <si>
    <r>
      <rPr>
        <b/>
        <sz val="8"/>
        <rFont val="Tahoma"/>
        <family val="2"/>
        <charset val="238"/>
      </rPr>
      <t>Odběratel</t>
    </r>
    <r>
      <rPr>
        <sz val="8"/>
        <rFont val="Tahoma"/>
        <family val="2"/>
        <charset val="238"/>
      </rPr>
      <t xml:space="preserve"> se s </t>
    </r>
    <r>
      <rPr>
        <b/>
        <sz val="8"/>
        <rFont val="Tahoma"/>
        <family val="2"/>
        <charset val="238"/>
      </rPr>
      <t>Dodavatelem</t>
    </r>
    <r>
      <rPr>
        <sz val="8"/>
        <rFont val="Tahoma"/>
        <family val="2"/>
        <charset val="238"/>
      </rPr>
      <t xml:space="preserve"> dohodli, že s výše uvedenými body objednávky (resp. cenové nabídky) bez výhrad souhlasí a dále se dohodli, že:</t>
    </r>
  </si>
  <si>
    <r>
      <t xml:space="preserve">případná reklamace včetně odstranění vady bude s </t>
    </r>
    <r>
      <rPr>
        <b/>
        <sz val="8"/>
        <rFont val="Tahoma"/>
        <family val="2"/>
        <charset val="238"/>
      </rPr>
      <t>Odběratelem</t>
    </r>
    <r>
      <rPr>
        <sz val="8"/>
        <rFont val="Tahoma"/>
        <family val="2"/>
        <charset val="238"/>
      </rPr>
      <t>, který je v pozici spotřebitele řešena dle "</t>
    </r>
    <r>
      <rPr>
        <b/>
        <sz val="8"/>
        <rFont val="Tahoma"/>
        <family val="2"/>
        <charset val="238"/>
      </rPr>
      <t>Reklamačního řádu pro spotřebitele</t>
    </r>
    <r>
      <rPr>
        <sz val="8"/>
        <rFont val="Tahoma"/>
        <family val="2"/>
        <charset val="238"/>
      </rPr>
      <t xml:space="preserve">" </t>
    </r>
    <r>
      <rPr>
        <b/>
        <sz val="8"/>
        <rFont val="Tahoma"/>
        <family val="2"/>
        <charset val="238"/>
      </rPr>
      <t>Dodavatele</t>
    </r>
    <r>
      <rPr>
        <sz val="8"/>
        <rFont val="Tahoma"/>
        <family val="2"/>
        <charset val="238"/>
      </rPr>
      <t xml:space="preserve"> a s </t>
    </r>
    <r>
      <rPr>
        <b/>
        <sz val="8"/>
        <rFont val="Tahoma"/>
        <family val="2"/>
        <charset val="238"/>
      </rPr>
      <t>Odběratelem</t>
    </r>
    <r>
      <rPr>
        <sz val="8"/>
        <rFont val="Tahoma"/>
        <family val="2"/>
        <charset val="238"/>
      </rPr>
      <t>, který je v pozice podnikatele dle "</t>
    </r>
    <r>
      <rPr>
        <b/>
        <sz val="8"/>
        <rFont val="Tahoma"/>
        <family val="2"/>
        <charset val="238"/>
      </rPr>
      <t>Reklamačního řádu pro podnikatele</t>
    </r>
    <r>
      <rPr>
        <sz val="8"/>
        <rFont val="Tahoma"/>
        <family val="2"/>
        <charset val="238"/>
      </rPr>
      <t xml:space="preserve">" </t>
    </r>
    <r>
      <rPr>
        <b/>
        <sz val="8"/>
        <rFont val="Tahoma"/>
        <family val="2"/>
        <charset val="238"/>
      </rPr>
      <t xml:space="preserve">Dodavatele </t>
    </r>
  </si>
  <si>
    <r>
      <t>vlastnictví k </t>
    </r>
    <r>
      <rPr>
        <b/>
        <sz val="8"/>
        <rFont val="Tahoma"/>
        <family val="2"/>
        <charset val="238"/>
      </rPr>
      <t>Předmětu plnění</t>
    </r>
    <r>
      <rPr>
        <sz val="8"/>
        <rFont val="Tahoma"/>
        <family val="2"/>
        <charset val="238"/>
      </rPr>
      <t xml:space="preserve"> přechází na </t>
    </r>
    <r>
      <rPr>
        <b/>
        <sz val="8"/>
        <rFont val="Tahoma"/>
        <family val="2"/>
        <charset val="238"/>
      </rPr>
      <t>Odběratele</t>
    </r>
    <r>
      <rPr>
        <sz val="8"/>
        <rFont val="Tahoma"/>
        <family val="2"/>
        <charset val="238"/>
      </rPr>
      <t xml:space="preserve"> až úplným zaplacením ceny </t>
    </r>
  </si>
  <si>
    <r>
      <t xml:space="preserve">v případě, že </t>
    </r>
    <r>
      <rPr>
        <b/>
        <sz val="8"/>
        <rFont val="Tahoma"/>
        <family val="2"/>
        <charset val="238"/>
      </rPr>
      <t>Předmět plnění</t>
    </r>
    <r>
      <rPr>
        <sz val="8"/>
        <rFont val="Tahoma"/>
        <family val="2"/>
        <charset val="238"/>
      </rPr>
      <t xml:space="preserve"> bude přebírat jiná osoba než </t>
    </r>
    <r>
      <rPr>
        <b/>
        <sz val="8"/>
        <rFont val="Tahoma"/>
        <family val="2"/>
        <charset val="238"/>
      </rPr>
      <t xml:space="preserve">Odběratel </t>
    </r>
    <r>
      <rPr>
        <sz val="8"/>
        <rFont val="Tahoma"/>
        <family val="2"/>
        <charset val="238"/>
      </rPr>
      <t xml:space="preserve">(příp. jeho zaměstnanec), považuje se to za porušení povinnosti </t>
    </r>
    <r>
      <rPr>
        <b/>
        <sz val="8"/>
        <rFont val="Tahoma"/>
        <family val="2"/>
        <charset val="238"/>
      </rPr>
      <t>Odběratele</t>
    </r>
    <r>
      <rPr>
        <sz val="8"/>
        <rFont val="Tahoma"/>
        <family val="2"/>
        <charset val="238"/>
      </rPr>
      <t xml:space="preserve"> poskytnout součinnost ve smyslu bodu 4 této objednávky a </t>
    </r>
    <r>
      <rPr>
        <b/>
        <sz val="8"/>
        <rFont val="Tahoma"/>
        <family val="2"/>
        <charset val="238"/>
      </rPr>
      <t>Dodavatel</t>
    </r>
    <r>
      <rPr>
        <sz val="8"/>
        <rFont val="Tahoma"/>
        <family val="2"/>
        <charset val="238"/>
      </rPr>
      <t xml:space="preserve"> je oprávněn, pokud se přebírající osoba neprokáže k tomu určenou písemnou plnou mocí, odmítnout předání </t>
    </r>
    <r>
      <rPr>
        <b/>
        <sz val="8"/>
        <rFont val="Tahoma"/>
        <family val="2"/>
        <charset val="238"/>
      </rPr>
      <t>Předmětu plnění</t>
    </r>
    <r>
      <rPr>
        <sz val="8"/>
        <rFont val="Tahoma"/>
        <family val="2"/>
        <charset val="238"/>
      </rPr>
      <t xml:space="preserve">; náklady tím vzniklé je </t>
    </r>
    <r>
      <rPr>
        <b/>
        <sz val="8"/>
        <rFont val="Tahoma"/>
        <family val="2"/>
        <charset val="238"/>
      </rPr>
      <t>Dodavatel</t>
    </r>
    <r>
      <rPr>
        <sz val="8"/>
        <rFont val="Tahoma"/>
        <family val="2"/>
        <charset val="238"/>
      </rPr>
      <t xml:space="preserve"> oprávněn uplatnit po </t>
    </r>
    <r>
      <rPr>
        <b/>
        <sz val="8"/>
        <rFont val="Tahoma"/>
        <family val="2"/>
        <charset val="238"/>
      </rPr>
      <t>Odběrateli</t>
    </r>
  </si>
  <si>
    <r>
      <rPr>
        <b/>
        <sz val="8"/>
        <rFont val="Tahoma"/>
        <family val="2"/>
        <charset val="238"/>
      </rPr>
      <t>Odběratel</t>
    </r>
    <r>
      <rPr>
        <sz val="8"/>
        <rFont val="Tahoma"/>
        <family val="2"/>
        <charset val="238"/>
      </rPr>
      <t xml:space="preserve"> není povinen převzít </t>
    </r>
    <r>
      <rPr>
        <b/>
        <sz val="8"/>
        <rFont val="Tahoma"/>
        <family val="2"/>
        <charset val="238"/>
      </rPr>
      <t>Předmět plnění</t>
    </r>
    <r>
      <rPr>
        <sz val="8"/>
        <rFont val="Tahoma"/>
        <family val="2"/>
        <charset val="238"/>
      </rPr>
      <t xml:space="preserve"> pouze tehdy, pokud vykazuje podstatné vady bránící jeho trvalému užívání, nebo když </t>
    </r>
    <r>
      <rPr>
        <b/>
        <sz val="8"/>
        <rFont val="Tahoma"/>
        <family val="2"/>
        <charset val="238"/>
      </rPr>
      <t>Dodavatel Odběrateli</t>
    </r>
    <r>
      <rPr>
        <sz val="8"/>
        <rFont val="Tahoma"/>
        <family val="2"/>
        <charset val="238"/>
      </rPr>
      <t xml:space="preserve"> nepředá doklady, bez nichž nelze </t>
    </r>
    <r>
      <rPr>
        <b/>
        <sz val="8"/>
        <rFont val="Tahoma"/>
        <family val="2"/>
        <charset val="238"/>
      </rPr>
      <t>Předmět plnění</t>
    </r>
    <r>
      <rPr>
        <sz val="8"/>
        <rFont val="Tahoma"/>
        <family val="2"/>
        <charset val="238"/>
      </rPr>
      <t xml:space="preserve"> užívat</t>
    </r>
  </si>
  <si>
    <r>
      <t xml:space="preserve">pokud </t>
    </r>
    <r>
      <rPr>
        <b/>
        <sz val="8"/>
        <rFont val="Tahoma"/>
        <family val="2"/>
        <charset val="238"/>
      </rPr>
      <t>Odběratel</t>
    </r>
    <r>
      <rPr>
        <sz val="8"/>
        <rFont val="Tahoma"/>
        <family val="2"/>
        <charset val="238"/>
      </rPr>
      <t xml:space="preserve"> nebo jím pověřená osoba přes výzvu pracovníků </t>
    </r>
    <r>
      <rPr>
        <b/>
        <sz val="8"/>
        <rFont val="Tahoma"/>
        <family val="2"/>
        <charset val="238"/>
      </rPr>
      <t>Dodavatele</t>
    </r>
    <r>
      <rPr>
        <sz val="8"/>
        <rFont val="Tahoma"/>
        <family val="2"/>
        <charset val="238"/>
      </rPr>
      <t xml:space="preserve"> poruší svoji povinnost převzít </t>
    </r>
    <r>
      <rPr>
        <b/>
        <sz val="8"/>
        <rFont val="Tahoma"/>
        <family val="2"/>
        <charset val="238"/>
      </rPr>
      <t>Předmět plnění</t>
    </r>
    <r>
      <rPr>
        <sz val="8"/>
        <rFont val="Tahoma"/>
        <family val="2"/>
        <charset val="238"/>
      </rPr>
      <t xml:space="preserve"> zahrnující montáž a/nebo si nenechá předvést jeho dokončení, vzniká právo na zaplacení ceny dnem, kdy </t>
    </r>
    <r>
      <rPr>
        <b/>
        <sz val="8"/>
        <rFont val="Tahoma"/>
        <family val="2"/>
        <charset val="238"/>
      </rPr>
      <t>Odběratel</t>
    </r>
    <r>
      <rPr>
        <sz val="8"/>
        <rFont val="Tahoma"/>
        <family val="2"/>
        <charset val="238"/>
      </rPr>
      <t xml:space="preserve"> měl </t>
    </r>
    <r>
      <rPr>
        <b/>
        <sz val="8"/>
        <rFont val="Tahoma"/>
        <family val="2"/>
        <charset val="238"/>
      </rPr>
      <t xml:space="preserve">Předmět plnění </t>
    </r>
    <r>
      <rPr>
        <sz val="8"/>
        <rFont val="Tahoma"/>
        <family val="2"/>
        <charset val="238"/>
      </rPr>
      <t xml:space="preserve">převzít a nechat si předvést jeho dokončení; pokud </t>
    </r>
    <r>
      <rPr>
        <b/>
        <sz val="8"/>
        <rFont val="Tahoma"/>
        <family val="2"/>
        <charset val="238"/>
      </rPr>
      <t>Předmět plnění</t>
    </r>
    <r>
      <rPr>
        <sz val="8"/>
        <rFont val="Tahoma"/>
        <family val="2"/>
        <charset val="238"/>
      </rPr>
      <t xml:space="preserve"> nezahrnuje montáž a </t>
    </r>
    <r>
      <rPr>
        <b/>
        <sz val="8"/>
        <rFont val="Tahoma"/>
        <family val="2"/>
        <charset val="238"/>
      </rPr>
      <t>Odběratel</t>
    </r>
    <r>
      <rPr>
        <sz val="8"/>
        <rFont val="Tahoma"/>
        <family val="2"/>
        <charset val="238"/>
      </rPr>
      <t xml:space="preserve"> nepřevezme na základě výzvy </t>
    </r>
    <r>
      <rPr>
        <b/>
        <sz val="8"/>
        <rFont val="Tahoma"/>
        <family val="2"/>
        <charset val="238"/>
      </rPr>
      <t>Předmět plnění</t>
    </r>
    <r>
      <rPr>
        <sz val="8"/>
        <rFont val="Tahoma"/>
        <family val="2"/>
        <charset val="238"/>
      </rPr>
      <t xml:space="preserve">, nemá tato skutečnost vliv na jeho povinnost zaplatit cenu (příp. doplatek ceny) a její splatnost. </t>
    </r>
  </si>
  <si>
    <r>
      <t xml:space="preserve">v případě, že je </t>
    </r>
    <r>
      <rPr>
        <b/>
        <sz val="8"/>
        <rFont val="Tahoma"/>
        <family val="2"/>
        <charset val="238"/>
      </rPr>
      <t>Odběratel</t>
    </r>
    <r>
      <rPr>
        <sz val="8"/>
        <rFont val="Tahoma"/>
        <family val="2"/>
        <charset val="238"/>
      </rPr>
      <t xml:space="preserve"> podnikatelem, je povinen oznámit skryté vady </t>
    </r>
    <r>
      <rPr>
        <b/>
        <sz val="8"/>
        <rFont val="Tahoma"/>
        <family val="2"/>
        <charset val="238"/>
      </rPr>
      <t>Předmětu plnění</t>
    </r>
    <r>
      <rPr>
        <sz val="8"/>
        <rFont val="Tahoma"/>
        <family val="2"/>
        <charset val="238"/>
      </rPr>
      <t xml:space="preserve"> bez zbytečného odkladu poté, co je mohl při dostatečné péči zjistit, nejpozději však do 2 let od převzetí </t>
    </r>
    <r>
      <rPr>
        <b/>
        <sz val="8"/>
        <rFont val="Tahoma"/>
        <family val="2"/>
        <charset val="238"/>
      </rPr>
      <t>Předmětu plnění</t>
    </r>
  </si>
  <si>
    <r>
      <t xml:space="preserve">v případě, že </t>
    </r>
    <r>
      <rPr>
        <b/>
        <sz val="8"/>
        <rFont val="Tahoma"/>
        <family val="2"/>
        <charset val="238"/>
      </rPr>
      <t>Odběratel</t>
    </r>
    <r>
      <rPr>
        <sz val="8"/>
        <rFont val="Tahoma"/>
        <family val="2"/>
        <charset val="238"/>
      </rPr>
      <t xml:space="preserve"> není podnikatelem a součástí </t>
    </r>
    <r>
      <rPr>
        <b/>
        <sz val="8"/>
        <rFont val="Tahoma"/>
        <family val="2"/>
        <charset val="238"/>
      </rPr>
      <t>Předmětu plnění</t>
    </r>
    <r>
      <rPr>
        <sz val="8"/>
        <rFont val="Tahoma"/>
        <family val="2"/>
        <charset val="238"/>
      </rPr>
      <t xml:space="preserve"> není montáž, je oprávněn uplatnit právo z vady, která se vyskytne v době 24 měsíců od převzetí</t>
    </r>
  </si>
  <si>
    <r>
      <t xml:space="preserve">v případě, že </t>
    </r>
    <r>
      <rPr>
        <b/>
        <sz val="8"/>
        <rFont val="Tahoma"/>
        <family val="2"/>
        <charset val="238"/>
      </rPr>
      <t xml:space="preserve">Odběratel </t>
    </r>
    <r>
      <rPr>
        <sz val="8"/>
        <rFont val="Tahoma"/>
        <family val="2"/>
        <charset val="238"/>
      </rPr>
      <t xml:space="preserve">není podnikatelem a součástí </t>
    </r>
    <r>
      <rPr>
        <b/>
        <sz val="8"/>
        <rFont val="Tahoma"/>
        <family val="2"/>
        <charset val="238"/>
      </rPr>
      <t xml:space="preserve">Předmětu plnění </t>
    </r>
    <r>
      <rPr>
        <sz val="8"/>
        <rFont val="Tahoma"/>
        <family val="2"/>
        <charset val="238"/>
      </rPr>
      <t xml:space="preserve">je montáž, je oprávněn uplatnit právo z vady, která se vyskytne v době 24 měsíců od převzetí; </t>
    </r>
    <r>
      <rPr>
        <b/>
        <sz val="8"/>
        <rFont val="Tahoma"/>
        <family val="2"/>
        <charset val="238"/>
      </rPr>
      <t>Odběratel</t>
    </r>
    <r>
      <rPr>
        <sz val="8"/>
        <rFont val="Tahoma"/>
        <family val="2"/>
        <charset val="238"/>
      </rPr>
      <t xml:space="preserve"> je povinen oznámit skryté vady </t>
    </r>
    <r>
      <rPr>
        <b/>
        <sz val="8"/>
        <rFont val="Tahoma"/>
        <family val="2"/>
        <charset val="238"/>
      </rPr>
      <t>Předmětu plnění</t>
    </r>
    <r>
      <rPr>
        <sz val="8"/>
        <rFont val="Tahoma"/>
        <family val="2"/>
        <charset val="238"/>
      </rPr>
      <t xml:space="preserve"> bez zbytečného odkladu poté, co je mohl při dostatečné péči zjistit, nejpozději však do 5 let</t>
    </r>
  </si>
  <si>
    <r>
      <t xml:space="preserve">v případě, že </t>
    </r>
    <r>
      <rPr>
        <b/>
        <sz val="8"/>
        <rFont val="Tahoma"/>
        <family val="2"/>
        <charset val="238"/>
      </rPr>
      <t>Dodavatel</t>
    </r>
    <r>
      <rPr>
        <sz val="8"/>
        <rFont val="Tahoma"/>
        <family val="2"/>
        <charset val="238"/>
      </rPr>
      <t xml:space="preserve"> bude nucen uskladnit věci tvořící </t>
    </r>
    <r>
      <rPr>
        <b/>
        <sz val="8"/>
        <rFont val="Tahoma"/>
        <family val="2"/>
        <charset val="238"/>
      </rPr>
      <t>Předmět plnění</t>
    </r>
    <r>
      <rPr>
        <sz val="8"/>
        <rFont val="Tahoma"/>
        <family val="2"/>
        <charset val="238"/>
      </rPr>
      <t xml:space="preserve"> poté, co je </t>
    </r>
    <r>
      <rPr>
        <b/>
        <sz val="8"/>
        <rFont val="Tahoma"/>
        <family val="2"/>
        <charset val="238"/>
      </rPr>
      <t>Odběratel</t>
    </r>
    <r>
      <rPr>
        <sz val="8"/>
        <rFont val="Tahoma"/>
        <family val="2"/>
        <charset val="238"/>
      </rPr>
      <t xml:space="preserve"> v termínu plnění nepřevezme (v případě, že součástí </t>
    </r>
    <r>
      <rPr>
        <b/>
        <sz val="8"/>
        <rFont val="Tahoma"/>
        <family val="2"/>
        <charset val="238"/>
      </rPr>
      <t>Předmětu plnění</t>
    </r>
    <r>
      <rPr>
        <sz val="8"/>
        <rFont val="Tahoma"/>
        <family val="2"/>
        <charset val="238"/>
      </rPr>
      <t xml:space="preserve"> není montáž) nebo neposkytne nezbytnou součinnost, aby mohla být zahájena montáž, má </t>
    </r>
    <r>
      <rPr>
        <b/>
        <sz val="8"/>
        <rFont val="Tahoma"/>
        <family val="2"/>
        <charset val="238"/>
      </rPr>
      <t>Dodavatel</t>
    </r>
    <r>
      <rPr>
        <sz val="8"/>
        <rFont val="Tahoma"/>
        <family val="2"/>
        <charset val="238"/>
      </rPr>
      <t xml:space="preserve"> právo na úhradu skladného ve výši 50,-- Kč za každý jeden kus dveří či zárubní za každý den uskladnění; obdobně se postupuje, i pokud </t>
    </r>
    <r>
      <rPr>
        <b/>
        <sz val="8"/>
        <rFont val="Tahoma"/>
        <family val="2"/>
        <charset val="238"/>
      </rPr>
      <t>Odběratel</t>
    </r>
    <r>
      <rPr>
        <sz val="8"/>
        <rFont val="Tahoma"/>
        <family val="2"/>
        <charset val="238"/>
      </rPr>
      <t xml:space="preserve"> po vyřízení reklamace nepřevezme reklamovaný </t>
    </r>
    <r>
      <rPr>
        <b/>
        <sz val="8"/>
        <rFont val="Tahoma"/>
        <family val="2"/>
        <charset val="238"/>
      </rPr>
      <t>Předmět plnění</t>
    </r>
    <r>
      <rPr>
        <sz val="8"/>
        <rFont val="Tahoma"/>
        <family val="2"/>
        <charset val="238"/>
      </rPr>
      <t xml:space="preserve">, příp. jeho část, ve lhůtě 7 dnů po výzvě </t>
    </r>
    <r>
      <rPr>
        <b/>
        <sz val="8"/>
        <rFont val="Tahoma"/>
        <family val="2"/>
        <charset val="238"/>
      </rPr>
      <t>Dodavatele</t>
    </r>
  </si>
  <si>
    <r>
      <t xml:space="preserve">Platba ceny </t>
    </r>
    <r>
      <rPr>
        <b/>
        <sz val="8"/>
        <rFont val="Tahoma"/>
        <family val="2"/>
        <charset val="238"/>
      </rPr>
      <t>Předmětu plnění</t>
    </r>
    <r>
      <rPr>
        <sz val="8"/>
        <rFont val="Tahoma"/>
        <family val="2"/>
        <charset val="238"/>
      </rPr>
      <t xml:space="preserve"> může být uskutečněna bezhotovostně ve prospěch bankovního účtu uvedeného na faktuře zaslané či předané </t>
    </r>
    <r>
      <rPr>
        <b/>
        <sz val="8"/>
        <rFont val="Tahoma"/>
        <family val="2"/>
        <charset val="238"/>
      </rPr>
      <t>Odběrateli</t>
    </r>
    <r>
      <rPr>
        <sz val="8"/>
        <rFont val="Tahoma"/>
        <family val="2"/>
        <charset val="238"/>
      </rPr>
      <t xml:space="preserve"> nebo hotovostně příslušnému pracovníkovi </t>
    </r>
    <r>
      <rPr>
        <b/>
        <sz val="8"/>
        <rFont val="Tahoma"/>
        <family val="2"/>
        <charset val="238"/>
      </rPr>
      <t>Dodavatele</t>
    </r>
    <r>
      <rPr>
        <sz val="8"/>
        <rFont val="Tahoma"/>
        <family val="2"/>
        <charset val="238"/>
      </rPr>
      <t>.</t>
    </r>
  </si>
  <si>
    <t>X</t>
  </si>
  <si>
    <t>dveře</t>
  </si>
  <si>
    <t>Krajská zdravotní, a. s. -  Nemocnice Most, o.z.</t>
  </si>
  <si>
    <t>Eva Caklová</t>
  </si>
  <si>
    <t>J.E.Purkyně 270</t>
  </si>
  <si>
    <t>Most</t>
  </si>
  <si>
    <t>434 01</t>
  </si>
  <si>
    <t>eva.caklova@kzcr.eu</t>
  </si>
  <si>
    <t>UROLOGIE</t>
  </si>
  <si>
    <t>kuchyňka</t>
  </si>
  <si>
    <t>PLNÉ dtd</t>
  </si>
  <si>
    <t>CPL standard</t>
  </si>
  <si>
    <t>šedá</t>
  </si>
  <si>
    <t>fab</t>
  </si>
  <si>
    <t>podřez dveří</t>
  </si>
  <si>
    <t>čisté prádlo</t>
  </si>
  <si>
    <t>sklad</t>
  </si>
  <si>
    <t>medurový pás</t>
  </si>
  <si>
    <t>pokoj 1</t>
  </si>
  <si>
    <t>pokoj 2</t>
  </si>
  <si>
    <t>pokoj 3</t>
  </si>
  <si>
    <t>pokoj 4</t>
  </si>
  <si>
    <t>mezi chodba</t>
  </si>
  <si>
    <t>pokoj 5</t>
  </si>
  <si>
    <t>pokoj 6</t>
  </si>
  <si>
    <t>pokoj 7</t>
  </si>
  <si>
    <t>pokoj 8</t>
  </si>
  <si>
    <t>nový pokoj</t>
  </si>
  <si>
    <t>pokoj 9</t>
  </si>
  <si>
    <t>wc uvnitř</t>
  </si>
  <si>
    <t>okopový plech oboustranný</t>
  </si>
  <si>
    <t>pokoj 10</t>
  </si>
  <si>
    <t>koupelna</t>
  </si>
  <si>
    <t>wc</t>
  </si>
  <si>
    <t>sesterna</t>
  </si>
  <si>
    <t>sesterna/vyšetřovna</t>
  </si>
  <si>
    <t>vyšetřovna</t>
  </si>
  <si>
    <t>wc ženy vstup</t>
  </si>
  <si>
    <t>wc ženy uvnitř</t>
  </si>
  <si>
    <t>kabinka</t>
  </si>
  <si>
    <t>bez</t>
  </si>
  <si>
    <t>úklid</t>
  </si>
  <si>
    <t>PLNÉ dtd + 2xVM</t>
  </si>
  <si>
    <t>koupelna ženy</t>
  </si>
  <si>
    <t>koupelna muži</t>
  </si>
  <si>
    <t>wc invalida</t>
  </si>
  <si>
    <t>PLNÉ dtd + MADLO + OP</t>
  </si>
  <si>
    <t>wc zam.</t>
  </si>
  <si>
    <t>wc muži vstup</t>
  </si>
  <si>
    <t>wc muži mezi</t>
  </si>
  <si>
    <t>čistící místnost</t>
  </si>
  <si>
    <t>PLNÉ dtd + OP</t>
  </si>
  <si>
    <t>PLNÉ dtd + MEDUR</t>
  </si>
  <si>
    <t>PLNÉ dtd + VM</t>
  </si>
  <si>
    <t>PLNÉ dtd + MEDUR + OP</t>
  </si>
  <si>
    <t>do ocelové zárubně</t>
  </si>
  <si>
    <t xml:space="preserve">nátěr spodní hrany dveří </t>
  </si>
  <si>
    <t>vč nátěrové hmoty</t>
  </si>
  <si>
    <t>truhlářská úprava dveří - zúžení</t>
  </si>
  <si>
    <t>dle skutečnosti</t>
  </si>
  <si>
    <t>oboustranného</t>
  </si>
  <si>
    <t>koule/klika LEVÁ</t>
  </si>
  <si>
    <t>koule/klika PRAVÁ</t>
  </si>
  <si>
    <t>koule/klikaLEVÁ</t>
  </si>
  <si>
    <t>otočná koule/klika LEVÁ</t>
  </si>
  <si>
    <t>otočná koule/klika PRAVÁ</t>
  </si>
  <si>
    <t>madlo jednostranné vč přípravy na madlo</t>
  </si>
  <si>
    <t>větrací mřížka vč montáže</t>
  </si>
  <si>
    <t>zaměření</t>
  </si>
  <si>
    <t>doprava vč manipulace</t>
  </si>
  <si>
    <t>J. E. Purkyně 270, Most</t>
  </si>
  <si>
    <t>celokovový zámek</t>
  </si>
  <si>
    <t>jedním klíčem se dají odemknout všechny FAB</t>
  </si>
  <si>
    <t>systém sjednocené vložky + 50xklíč</t>
  </si>
  <si>
    <t>OP - okopový plech
VM - větrací mřížka</t>
  </si>
  <si>
    <r>
      <t xml:space="preserve">montáž </t>
    </r>
    <r>
      <rPr>
        <b/>
        <i/>
        <sz val="9"/>
        <rFont val="Tahoma"/>
        <family val="2"/>
        <charset val="238"/>
      </rPr>
      <t>otočných dveří DO 90cm</t>
    </r>
    <r>
      <rPr>
        <sz val="9"/>
        <rFont val="Tahoma"/>
        <family val="2"/>
        <charset val="238"/>
      </rPr>
      <t xml:space="preserve"> šířky dveří</t>
    </r>
  </si>
  <si>
    <r>
      <t xml:space="preserve">montáž </t>
    </r>
    <r>
      <rPr>
        <b/>
        <i/>
        <sz val="9"/>
        <rFont val="Tahoma"/>
        <family val="2"/>
        <charset val="238"/>
      </rPr>
      <t>otočných dveří NAD 90cm</t>
    </r>
    <r>
      <rPr>
        <sz val="9"/>
        <rFont val="Tahoma"/>
        <family val="2"/>
        <charset val="238"/>
      </rPr>
      <t xml:space="preserve"> šířky dveří</t>
    </r>
  </si>
  <si>
    <r>
      <t xml:space="preserve">montáž </t>
    </r>
    <r>
      <rPr>
        <b/>
        <i/>
        <sz val="9"/>
        <rFont val="Tahoma"/>
        <family val="2"/>
        <charset val="238"/>
      </rPr>
      <t>Medurového pásu</t>
    </r>
  </si>
  <si>
    <r>
      <t xml:space="preserve">montáž </t>
    </r>
    <r>
      <rPr>
        <b/>
        <i/>
        <sz val="9"/>
        <rFont val="Tahoma"/>
        <family val="2"/>
        <charset val="238"/>
      </rPr>
      <t>okopového plechu</t>
    </r>
  </si>
  <si>
    <r>
      <t xml:space="preserve">montáž </t>
    </r>
    <r>
      <rPr>
        <b/>
        <i/>
        <sz val="9"/>
        <rFont val="Tahoma"/>
        <family val="2"/>
        <charset val="238"/>
      </rPr>
      <t>madla jednostranného</t>
    </r>
  </si>
  <si>
    <r>
      <t>kulatá rozeta,</t>
    </r>
    <r>
      <rPr>
        <b/>
        <sz val="9"/>
        <rFont val="Tahoma"/>
        <family val="2"/>
        <charset val="238"/>
      </rPr>
      <t xml:space="preserve"> klika/klika s FAB</t>
    </r>
    <r>
      <rPr>
        <sz val="9"/>
        <rFont val="Tahoma"/>
        <family val="2"/>
        <charset val="238"/>
      </rPr>
      <t xml:space="preserve"> otvorem</t>
    </r>
  </si>
  <si>
    <r>
      <t xml:space="preserve">kulatá rozeta, </t>
    </r>
    <r>
      <rPr>
        <b/>
        <sz val="9"/>
        <rFont val="Tahoma"/>
        <family val="2"/>
        <charset val="238"/>
      </rPr>
      <t>klika/klika s WC</t>
    </r>
    <r>
      <rPr>
        <sz val="9"/>
        <rFont val="Tahoma"/>
        <family val="2"/>
        <charset val="238"/>
      </rPr>
      <t xml:space="preserve"> zámkem</t>
    </r>
  </si>
  <si>
    <r>
      <t xml:space="preserve">kulatá rozeta, </t>
    </r>
    <r>
      <rPr>
        <b/>
        <sz val="9"/>
        <rFont val="Tahoma"/>
        <family val="2"/>
        <charset val="238"/>
      </rPr>
      <t>klika/klika bez spodní rozety</t>
    </r>
  </si>
  <si>
    <r>
      <t xml:space="preserve">kulatá rozeta, </t>
    </r>
    <r>
      <rPr>
        <b/>
        <sz val="9"/>
        <rFont val="Tahoma"/>
        <family val="2"/>
        <charset val="238"/>
      </rPr>
      <t>koule/klika LEVÁ s FAB</t>
    </r>
    <r>
      <rPr>
        <sz val="9"/>
        <rFont val="Tahoma"/>
        <family val="2"/>
        <charset val="238"/>
      </rPr>
      <t xml:space="preserve"> otvorem</t>
    </r>
  </si>
  <si>
    <r>
      <t xml:space="preserve">kulatá rozeta, </t>
    </r>
    <r>
      <rPr>
        <b/>
        <sz val="9"/>
        <rFont val="Tahoma"/>
        <family val="2"/>
        <charset val="238"/>
      </rPr>
      <t>koule/klika PRAVÁ s FAB</t>
    </r>
    <r>
      <rPr>
        <sz val="9"/>
        <rFont val="Tahoma"/>
        <family val="2"/>
        <charset val="238"/>
      </rPr>
      <t xml:space="preserve"> otvorem</t>
    </r>
  </si>
  <si>
    <r>
      <t xml:space="preserve">kulatá rozeta, </t>
    </r>
    <r>
      <rPr>
        <b/>
        <sz val="9"/>
        <rFont val="Tahoma"/>
        <family val="2"/>
        <charset val="238"/>
      </rPr>
      <t>OTOČNÁ koule/klika LEVÁ s FAB</t>
    </r>
    <r>
      <rPr>
        <sz val="9"/>
        <rFont val="Tahoma"/>
        <family val="2"/>
        <charset val="238"/>
      </rPr>
      <t xml:space="preserve"> otvorem</t>
    </r>
  </si>
  <si>
    <r>
      <t xml:space="preserve">kulatá rozeta, </t>
    </r>
    <r>
      <rPr>
        <b/>
        <sz val="9"/>
        <rFont val="Tahoma"/>
        <family val="2"/>
        <charset val="238"/>
      </rPr>
      <t>OTOČNÁ koule/klika PRAVÁ</t>
    </r>
    <r>
      <rPr>
        <sz val="9"/>
        <rFont val="Tahoma"/>
        <family val="2"/>
        <charset val="238"/>
      </rPr>
      <t xml:space="preserve"> </t>
    </r>
    <r>
      <rPr>
        <b/>
        <sz val="9"/>
        <rFont val="Tahoma"/>
        <family val="2"/>
        <charset val="238"/>
      </rPr>
      <t>s FAB</t>
    </r>
    <r>
      <rPr>
        <sz val="9"/>
        <rFont val="Tahoma"/>
        <family val="2"/>
        <charset val="238"/>
      </rPr>
      <t xml:space="preserve"> otvorem</t>
    </r>
  </si>
  <si>
    <t>truhlářská úprava dveří - podřez</t>
  </si>
  <si>
    <t>kování, nerez</t>
  </si>
  <si>
    <t>kování , nerez</t>
  </si>
  <si>
    <t>likvidace dveří</t>
  </si>
  <si>
    <t>odvoz</t>
  </si>
  <si>
    <t>demontáž starých dveří</t>
  </si>
  <si>
    <t>denní místnost</t>
  </si>
  <si>
    <t>otočná koule/klika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</si>
</sst>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Kč&quot;"/>
    <numFmt numFmtId="165" formatCode="0.\-"/>
    <numFmt numFmtId="166" formatCode="0&quot;.&quot;"/>
    <numFmt numFmtId="167" formatCode="#,##0.00\ &quot;Kč&quot;"/>
  </numFmts>
  <fonts count="5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u/>
      <sz val="8.5"/>
      <color indexed="12"/>
      <name val="Arial"/>
      <family val="2"/>
      <charset val="238"/>
    </font>
    <font>
      <b/>
      <sz val="10"/>
      <name val="Tahoma"/>
      <family val="2"/>
      <charset val="238"/>
    </font>
    <font>
      <b/>
      <sz val="8"/>
      <name val="Tahoma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Tahoma"/>
      <family val="2"/>
      <charset val="238"/>
    </font>
    <font>
      <sz val="9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9"/>
      <name val="Tahoma"/>
      <family val="2"/>
      <charset val="238"/>
    </font>
    <font>
      <b/>
      <sz val="10"/>
      <color indexed="10"/>
      <name val="Tahoma"/>
      <family val="2"/>
      <charset val="238"/>
    </font>
    <font>
      <sz val="8.5"/>
      <name val="Tahoma"/>
      <family val="2"/>
      <charset val="238"/>
    </font>
    <font>
      <sz val="8.5"/>
      <name val="Arial"/>
      <family val="2"/>
      <charset val="238"/>
    </font>
    <font>
      <b/>
      <sz val="8.5"/>
      <name val="Tahoma"/>
      <family val="2"/>
      <charset val="238"/>
    </font>
    <font>
      <b/>
      <sz val="8.5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Tahoma"/>
      <family val="2"/>
      <charset val="238"/>
    </font>
    <font>
      <i/>
      <sz val="8"/>
      <name val="Tahoma"/>
      <family val="2"/>
      <charset val="238"/>
    </font>
    <font>
      <sz val="7"/>
      <color indexed="23"/>
      <name val="Arial"/>
      <family val="2"/>
      <charset val="238"/>
    </font>
    <font>
      <sz val="7"/>
      <color indexed="23"/>
      <name val="Tahoma"/>
      <family val="2"/>
      <charset val="238"/>
    </font>
    <font>
      <sz val="7.5"/>
      <name val="Tahoma"/>
      <family val="2"/>
      <charset val="238"/>
    </font>
    <font>
      <b/>
      <sz val="8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4D0000"/>
      <name val="Tahoma"/>
      <family val="2"/>
      <charset val="238"/>
    </font>
    <font>
      <sz val="10"/>
      <color rgb="FF4D0000"/>
      <name val="Tahoma"/>
      <family val="2"/>
      <charset val="238"/>
    </font>
    <font>
      <b/>
      <sz val="9"/>
      <color rgb="FF4D0000"/>
      <name val="Tahoma"/>
      <family val="2"/>
      <charset val="238"/>
    </font>
    <font>
      <sz val="8.5"/>
      <color rgb="FF4D0000"/>
      <name val="Tahoma"/>
      <family val="2"/>
      <charset val="238"/>
    </font>
    <font>
      <sz val="10"/>
      <color rgb="FF4D0000"/>
      <name val="Arial"/>
      <family val="2"/>
      <charset val="238"/>
    </font>
    <font>
      <sz val="9"/>
      <color rgb="FF4D0000"/>
      <name val="Tahoma"/>
      <family val="2"/>
      <charset val="238"/>
    </font>
    <font>
      <sz val="6"/>
      <color rgb="FF4D0000"/>
      <name val="Tahoma"/>
      <family val="2"/>
      <charset val="238"/>
    </font>
    <font>
      <sz val="8"/>
      <color rgb="FF4D0000"/>
      <name val="Tahoma"/>
      <family val="2"/>
      <charset val="238"/>
    </font>
    <font>
      <strike/>
      <sz val="8"/>
      <color rgb="FF4D0000"/>
      <name val="Tahoma"/>
      <family val="2"/>
      <charset val="238"/>
    </font>
    <font>
      <sz val="11"/>
      <color theme="0"/>
      <name val="Tahoma"/>
      <family val="2"/>
      <charset val="238"/>
    </font>
    <font>
      <b/>
      <sz val="11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10"/>
      <color theme="0"/>
      <name val="Tahoma"/>
      <family val="2"/>
      <charset val="238"/>
    </font>
    <font>
      <u/>
      <sz val="10"/>
      <color indexed="12"/>
      <name val="Tahoma"/>
      <family val="2"/>
      <charset val="238"/>
    </font>
    <font>
      <u/>
      <sz val="10"/>
      <name val="Tahoma"/>
      <family val="2"/>
      <charset val="238"/>
    </font>
    <font>
      <b/>
      <sz val="7"/>
      <name val="Tahoma"/>
      <family val="2"/>
      <charset val="238"/>
    </font>
    <font>
      <b/>
      <sz val="5"/>
      <name val="Tahoma"/>
      <family val="2"/>
      <charset val="238"/>
    </font>
    <font>
      <b/>
      <sz val="5"/>
      <name val="Arial"/>
      <family val="2"/>
      <charset val="238"/>
    </font>
    <font>
      <i/>
      <sz val="7"/>
      <name val="Tahoma"/>
      <family val="2"/>
      <charset val="238"/>
    </font>
    <font>
      <b/>
      <sz val="16"/>
      <color rgb="FF4D0000"/>
      <name val="Tahoma"/>
      <family val="2"/>
      <charset val="238"/>
    </font>
    <font>
      <b/>
      <sz val="15"/>
      <color rgb="FF4D0000"/>
      <name val="Tahoma"/>
      <family val="2"/>
      <charset val="238"/>
    </font>
    <font>
      <b/>
      <sz val="13.5"/>
      <color rgb="FF4D0000"/>
      <name val="Tahoma"/>
      <family val="2"/>
      <charset val="238"/>
    </font>
    <font>
      <b/>
      <sz val="12"/>
      <name val="Tahoma"/>
      <family val="2"/>
      <charset val="238"/>
    </font>
    <font>
      <b/>
      <sz val="13"/>
      <name val="Tahoma"/>
      <family val="2"/>
      <charset val="238"/>
    </font>
    <font>
      <sz val="10"/>
      <name val="Arial"/>
      <family val="2"/>
      <charset val="238"/>
    </font>
    <font>
      <sz val="11"/>
      <name val="Tahoma"/>
      <family val="2"/>
      <charset val="238"/>
    </font>
    <font>
      <b/>
      <i/>
      <sz val="9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4D0000"/>
        <bgColor indexed="64"/>
      </patternFill>
    </fill>
    <fill>
      <patternFill patternType="solid">
        <fgColor rgb="FF00B0F0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double">
        <color indexed="22"/>
      </top>
      <bottom/>
      <diagonal/>
    </border>
    <border>
      <left style="thin">
        <color indexed="22"/>
      </left>
      <right/>
      <top style="double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22"/>
      </right>
      <top style="double">
        <color indexed="2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/>
      <right/>
      <top style="medium">
        <color rgb="FF4D0000"/>
      </top>
      <bottom/>
      <diagonal/>
    </border>
    <border>
      <left/>
      <right/>
      <top style="thin">
        <color indexed="22"/>
      </top>
      <bottom/>
      <diagonal/>
    </border>
    <border>
      <left style="medium">
        <color rgb="FF4D0000"/>
      </left>
      <right/>
      <top style="medium">
        <color rgb="FF4D0000"/>
      </top>
      <bottom/>
      <diagonal/>
    </border>
    <border>
      <left/>
      <right style="medium">
        <color rgb="FF4D0000"/>
      </right>
      <top style="medium">
        <color rgb="FF4D0000"/>
      </top>
      <bottom/>
      <diagonal/>
    </border>
    <border>
      <left style="medium">
        <color rgb="FF4D0000"/>
      </left>
      <right/>
      <top/>
      <bottom/>
      <diagonal/>
    </border>
    <border>
      <left/>
      <right style="medium">
        <color rgb="FF4D0000"/>
      </right>
      <top/>
      <bottom/>
      <diagonal/>
    </border>
    <border>
      <left style="thin">
        <color indexed="22"/>
      </left>
      <right style="medium">
        <color rgb="FF4D0000"/>
      </right>
      <top style="double">
        <color indexed="22"/>
      </top>
      <bottom/>
      <diagonal/>
    </border>
    <border>
      <left style="medium">
        <color rgb="FF4D0000"/>
      </left>
      <right/>
      <top/>
      <bottom style="medium">
        <color rgb="FF4D0000"/>
      </bottom>
      <diagonal/>
    </border>
    <border>
      <left/>
      <right/>
      <top/>
      <bottom style="medium">
        <color rgb="FF4D0000"/>
      </bottom>
      <diagonal/>
    </border>
    <border>
      <left/>
      <right style="medium">
        <color rgb="FF4D0000"/>
      </right>
      <top/>
      <bottom style="medium">
        <color rgb="FF4D0000"/>
      </bottom>
      <diagonal/>
    </border>
    <border>
      <left/>
      <right style="medium">
        <color theme="0" tint="-0.34998626667073579"/>
      </right>
      <top style="thin">
        <color indexed="55"/>
      </top>
      <bottom/>
      <diagonal/>
    </border>
    <border>
      <left/>
      <right style="medium">
        <color theme="0" tint="-0.34998626667073579"/>
      </right>
      <top/>
      <bottom/>
      <diagonal/>
    </border>
    <border>
      <left/>
      <right style="medium">
        <color theme="0" tint="-0.34998626667073579"/>
      </right>
      <top/>
      <bottom style="thin">
        <color indexed="55"/>
      </bottom>
      <diagonal/>
    </border>
    <border>
      <left style="thin">
        <color rgb="FF4D0000"/>
      </left>
      <right style="thin">
        <color indexed="22"/>
      </right>
      <top style="double">
        <color indexed="22"/>
      </top>
      <bottom/>
      <diagonal/>
    </border>
    <border>
      <left style="thin">
        <color rgb="FF4D0000"/>
      </left>
      <right style="thin">
        <color indexed="22"/>
      </right>
      <top/>
      <bottom style="thin">
        <color indexed="22"/>
      </bottom>
      <diagonal/>
    </border>
    <border>
      <left style="thin">
        <color rgb="FF4D0000"/>
      </left>
      <right/>
      <top/>
      <bottom/>
      <diagonal/>
    </border>
    <border>
      <left style="thin">
        <color rgb="FF4D0000"/>
      </left>
      <right/>
      <top/>
      <bottom style="medium">
        <color rgb="FF4D0000"/>
      </bottom>
      <diagonal/>
    </border>
    <border>
      <left style="thin">
        <color rgb="FF4D0000"/>
      </left>
      <right/>
      <top style="medium">
        <color rgb="FF4D0000"/>
      </top>
      <bottom style="thin">
        <color indexed="55"/>
      </bottom>
      <diagonal/>
    </border>
    <border>
      <left style="thin">
        <color rgb="FF4D0000"/>
      </left>
      <right/>
      <top style="thin">
        <color indexed="22"/>
      </top>
      <bottom style="thin">
        <color indexed="22"/>
      </bottom>
      <diagonal/>
    </border>
    <border>
      <left style="thin">
        <color rgb="FF4D0000"/>
      </left>
      <right/>
      <top style="thin">
        <color indexed="22"/>
      </top>
      <bottom/>
      <diagonal/>
    </border>
    <border>
      <left style="thin">
        <color rgb="FF4D0000"/>
      </left>
      <right/>
      <top style="medium">
        <color rgb="FF4D0000"/>
      </top>
      <bottom style="double">
        <color indexed="55"/>
      </bottom>
      <diagonal/>
    </border>
    <border>
      <left style="thin">
        <color rgb="FF4D0000"/>
      </left>
      <right/>
      <top style="thin">
        <color rgb="FF4D0000"/>
      </top>
      <bottom/>
      <diagonal/>
    </border>
    <border>
      <left/>
      <right/>
      <top style="thin">
        <color rgb="FF4D0000"/>
      </top>
      <bottom/>
      <diagonal/>
    </border>
    <border>
      <left/>
      <right style="thin">
        <color rgb="FF4D0000"/>
      </right>
      <top style="thin">
        <color rgb="FF4D0000"/>
      </top>
      <bottom/>
      <diagonal/>
    </border>
    <border>
      <left/>
      <right style="thin">
        <color rgb="FF4D0000"/>
      </right>
      <top/>
      <bottom/>
      <diagonal/>
    </border>
    <border>
      <left style="thin">
        <color rgb="FF4D0000"/>
      </left>
      <right/>
      <top/>
      <bottom style="thin">
        <color rgb="FF4D0000"/>
      </bottom>
      <diagonal/>
    </border>
    <border>
      <left/>
      <right/>
      <top/>
      <bottom style="thin">
        <color rgb="FF4D0000"/>
      </bottom>
      <diagonal/>
    </border>
    <border>
      <left/>
      <right style="thin">
        <color rgb="FF4D0000"/>
      </right>
      <top/>
      <bottom style="thin">
        <color rgb="FF4D0000"/>
      </bottom>
      <diagonal/>
    </border>
    <border>
      <left/>
      <right style="medium">
        <color rgb="FF4D0000"/>
      </right>
      <top/>
      <bottom style="dotted">
        <color indexed="64"/>
      </bottom>
      <diagonal/>
    </border>
    <border>
      <left/>
      <right style="thin">
        <color rgb="FF4D0000"/>
      </right>
      <top/>
      <bottom style="medium">
        <color rgb="FF4D0000"/>
      </bottom>
      <diagonal/>
    </border>
    <border>
      <left style="thin">
        <color rgb="FF4D0000"/>
      </left>
      <right/>
      <top style="medium">
        <color rgb="FF4D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medium">
        <color rgb="FF4D0000"/>
      </right>
      <top/>
      <bottom/>
      <diagonal/>
    </border>
    <border>
      <left/>
      <right style="medium">
        <color rgb="FF4D0000"/>
      </right>
      <top/>
      <bottom style="thin">
        <color indexed="55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54" fillId="0" borderId="0" applyFont="0" applyFill="0" applyBorder="0" applyAlignment="0" applyProtection="0"/>
  </cellStyleXfs>
  <cellXfs count="309">
    <xf numFmtId="0" fontId="0" fillId="0" borderId="0" xfId="0"/>
    <xf numFmtId="0" fontId="4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6" fillId="0" borderId="0" xfId="0" applyFont="1" applyAlignment="1" applyProtection="1">
      <alignment vertical="center"/>
      <protection hidden="1"/>
    </xf>
    <xf numFmtId="0" fontId="2" fillId="0" borderId="0" xfId="0" applyFont="1"/>
    <xf numFmtId="0" fontId="2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2" fillId="0" borderId="0" xfId="0" applyFont="1" applyAlignment="1">
      <alignment vertical="center"/>
    </xf>
    <xf numFmtId="0" fontId="2" fillId="0" borderId="0" xfId="2" applyFont="1" applyAlignment="1">
      <alignment horizontal="left"/>
    </xf>
    <xf numFmtId="0" fontId="2" fillId="0" borderId="0" xfId="2" applyFont="1" applyAlignment="1">
      <alignment horizontal="left" vertical="top"/>
    </xf>
    <xf numFmtId="0" fontId="3" fillId="0" borderId="0" xfId="2" applyFont="1" applyAlignment="1">
      <alignment horizontal="left" vertical="top"/>
    </xf>
    <xf numFmtId="0" fontId="2" fillId="0" borderId="39" xfId="2" applyFont="1" applyBorder="1" applyAlignment="1">
      <alignment horizontal="left"/>
    </xf>
    <xf numFmtId="0" fontId="2" fillId="0" borderId="40" xfId="0" applyFont="1" applyBorder="1"/>
    <xf numFmtId="0" fontId="4" fillId="0" borderId="40" xfId="0" applyFont="1" applyBorder="1" applyProtection="1">
      <protection hidden="1"/>
    </xf>
    <xf numFmtId="0" fontId="2" fillId="0" borderId="40" xfId="0" applyFont="1" applyBorder="1" applyProtection="1">
      <protection hidden="1"/>
    </xf>
    <xf numFmtId="0" fontId="2" fillId="0" borderId="40" xfId="0" applyFont="1" applyBorder="1" applyAlignment="1" applyProtection="1">
      <alignment horizontal="center"/>
      <protection hidden="1"/>
    </xf>
    <xf numFmtId="0" fontId="5" fillId="0" borderId="40" xfId="0" applyFont="1" applyBorder="1" applyAlignment="1" applyProtection="1">
      <alignment horizontal="center"/>
      <protection hidden="1"/>
    </xf>
    <xf numFmtId="0" fontId="2" fillId="0" borderId="40" xfId="2" applyFont="1" applyBorder="1" applyAlignment="1">
      <alignment horizontal="left" vertical="top"/>
    </xf>
    <xf numFmtId="0" fontId="49" fillId="0" borderId="40" xfId="2" applyFont="1" applyBorder="1" applyAlignment="1">
      <alignment horizontal="left" vertical="top"/>
    </xf>
    <xf numFmtId="0" fontId="2" fillId="0" borderId="40" xfId="2" applyFont="1" applyBorder="1" applyAlignment="1">
      <alignment horizontal="left"/>
    </xf>
    <xf numFmtId="0" fontId="2" fillId="0" borderId="33" xfId="2" applyFont="1" applyBorder="1" applyAlignment="1">
      <alignment horizontal="left"/>
    </xf>
    <xf numFmtId="0" fontId="2" fillId="0" borderId="42" xfId="2" applyFont="1" applyBorder="1" applyAlignment="1">
      <alignment horizontal="left"/>
    </xf>
    <xf numFmtId="0" fontId="2" fillId="0" borderId="43" xfId="2" applyFont="1" applyBorder="1" applyAlignment="1">
      <alignment horizontal="left"/>
    </xf>
    <xf numFmtId="0" fontId="2" fillId="0" borderId="44" xfId="2" applyFont="1" applyBorder="1" applyAlignment="1">
      <alignment horizontal="left" vertical="top"/>
    </xf>
    <xf numFmtId="0" fontId="2" fillId="0" borderId="44" xfId="2" applyFont="1" applyBorder="1" applyAlignment="1">
      <alignment horizontal="left"/>
    </xf>
    <xf numFmtId="0" fontId="2" fillId="2" borderId="20" xfId="2" applyFont="1" applyFill="1" applyBorder="1" applyAlignment="1">
      <alignment horizontal="left"/>
    </xf>
    <xf numFmtId="0" fontId="26" fillId="0" borderId="18" xfId="2" applyFont="1" applyBorder="1" applyAlignment="1">
      <alignment horizontal="left" vertical="center" wrapText="1"/>
    </xf>
    <xf numFmtId="0" fontId="26" fillId="0" borderId="18" xfId="2" applyFont="1" applyBorder="1" applyAlignment="1">
      <alignment horizontal="left" vertical="top"/>
    </xf>
    <xf numFmtId="0" fontId="2" fillId="0" borderId="18" xfId="2" applyFont="1" applyBorder="1" applyAlignment="1">
      <alignment horizontal="left" vertical="top"/>
    </xf>
    <xf numFmtId="0" fontId="2" fillId="0" borderId="18" xfId="2" applyFont="1" applyBorder="1" applyAlignment="1">
      <alignment horizontal="left"/>
    </xf>
    <xf numFmtId="14" fontId="2" fillId="0" borderId="21" xfId="2" applyNumberFormat="1" applyFont="1" applyBorder="1" applyAlignment="1">
      <alignment horizontal="left"/>
    </xf>
    <xf numFmtId="0" fontId="2" fillId="2" borderId="25" xfId="2" applyFont="1" applyFill="1" applyBorder="1" applyAlignment="1">
      <alignment horizontal="left"/>
    </xf>
    <xf numFmtId="0" fontId="26" fillId="0" borderId="26" xfId="2" applyFont="1" applyBorder="1" applyAlignment="1">
      <alignment horizontal="left" vertical="top"/>
    </xf>
    <xf numFmtId="0" fontId="3" fillId="0" borderId="0" xfId="2" applyFont="1" applyAlignment="1">
      <alignment horizontal="left" vertical="center"/>
    </xf>
    <xf numFmtId="0" fontId="3" fillId="0" borderId="44" xfId="2" applyFont="1" applyBorder="1" applyAlignment="1">
      <alignment horizontal="left" vertical="top"/>
    </xf>
    <xf numFmtId="0" fontId="48" fillId="0" borderId="44" xfId="2" applyFont="1" applyBorder="1" applyAlignment="1">
      <alignment horizontal="left" vertical="top"/>
    </xf>
    <xf numFmtId="0" fontId="2" fillId="0" borderId="26" xfId="2" applyFont="1" applyBorder="1" applyAlignment="1">
      <alignment horizontal="left"/>
    </xf>
    <xf numFmtId="0" fontId="2" fillId="0" borderId="47" xfId="2" applyFont="1" applyBorder="1" applyAlignment="1">
      <alignment horizontal="left"/>
    </xf>
    <xf numFmtId="0" fontId="2" fillId="0" borderId="34" xfId="2" applyFont="1" applyBorder="1" applyAlignment="1">
      <alignment horizontal="left"/>
    </xf>
    <xf numFmtId="0" fontId="2" fillId="0" borderId="26" xfId="2" applyFont="1" applyBorder="1" applyAlignment="1">
      <alignment horizontal="left" vertical="top"/>
    </xf>
    <xf numFmtId="0" fontId="22" fillId="0" borderId="18" xfId="2" applyFont="1" applyBorder="1" applyAlignment="1">
      <alignment horizontal="left"/>
    </xf>
    <xf numFmtId="0" fontId="26" fillId="0" borderId="26" xfId="2" applyFont="1" applyBorder="1" applyAlignment="1">
      <alignment horizontal="left" vertical="center" wrapText="1"/>
    </xf>
    <xf numFmtId="0" fontId="26" fillId="0" borderId="27" xfId="2" applyFont="1" applyBorder="1" applyAlignment="1">
      <alignment horizontal="left" vertical="center" wrapText="1"/>
    </xf>
    <xf numFmtId="49" fontId="17" fillId="0" borderId="0" xfId="0" applyNumberFormat="1" applyFont="1" applyAlignment="1">
      <alignment vertical="top" wrapText="1"/>
    </xf>
    <xf numFmtId="0" fontId="10" fillId="0" borderId="0" xfId="0" applyFont="1"/>
    <xf numFmtId="0" fontId="2" fillId="0" borderId="0" xfId="0" applyFont="1" applyAlignment="1" applyProtection="1">
      <alignment horizontal="left" wrapText="1"/>
      <protection locked="0"/>
    </xf>
    <xf numFmtId="0" fontId="3" fillId="0" borderId="0" xfId="2" applyFont="1" applyAlignment="1">
      <alignment horizontal="left" vertical="center" wrapText="1"/>
    </xf>
    <xf numFmtId="0" fontId="8" fillId="0" borderId="13" xfId="2" applyFont="1" applyBorder="1" applyAlignment="1">
      <alignment horizontal="left" vertical="center"/>
    </xf>
    <xf numFmtId="14" fontId="3" fillId="0" borderId="23" xfId="2" applyNumberFormat="1" applyFont="1" applyBorder="1" applyAlignment="1">
      <alignment horizontal="left" vertical="center"/>
    </xf>
    <xf numFmtId="0" fontId="3" fillId="0" borderId="23" xfId="2" applyFont="1" applyBorder="1" applyAlignment="1">
      <alignment horizontal="left" vertical="center"/>
    </xf>
    <xf numFmtId="0" fontId="3" fillId="0" borderId="0" xfId="2" quotePrefix="1" applyFont="1" applyAlignment="1">
      <alignment horizontal="left" vertical="center"/>
    </xf>
    <xf numFmtId="0" fontId="50" fillId="0" borderId="41" xfId="2" applyFont="1" applyBorder="1" applyAlignment="1">
      <alignment horizontal="right"/>
    </xf>
    <xf numFmtId="0" fontId="11" fillId="0" borderId="0" xfId="2" applyFont="1" applyAlignment="1">
      <alignment horizontal="right" vertical="center"/>
    </xf>
    <xf numFmtId="0" fontId="2" fillId="0" borderId="0" xfId="0" applyFont="1" applyProtection="1">
      <protection locked="0"/>
    </xf>
    <xf numFmtId="0" fontId="15" fillId="0" borderId="0" xfId="1" applyFont="1" applyFill="1" applyBorder="1" applyAlignment="1" applyProtection="1"/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shrinkToFit="1"/>
      <protection locked="0"/>
    </xf>
    <xf numFmtId="0" fontId="30" fillId="0" borderId="0" xfId="1" applyFont="1" applyBorder="1" applyAlignment="1" applyProtection="1">
      <alignment vertical="center"/>
      <protection locked="0"/>
    </xf>
    <xf numFmtId="0" fontId="15" fillId="0" borderId="0" xfId="1" applyFont="1" applyFill="1" applyBorder="1" applyAlignment="1" applyProtection="1">
      <protection locked="0"/>
    </xf>
    <xf numFmtId="3" fontId="2" fillId="0" borderId="0" xfId="0" applyNumberFormat="1" applyFont="1" applyAlignment="1" applyProtection="1">
      <alignment horizontal="right" shrinkToFit="1"/>
      <protection locked="0"/>
    </xf>
    <xf numFmtId="3" fontId="2" fillId="0" borderId="0" xfId="0" applyNumberFormat="1" applyFont="1" applyAlignment="1" applyProtection="1">
      <alignment horizontal="left" shrinkToFit="1"/>
      <protection locked="0"/>
    </xf>
    <xf numFmtId="0" fontId="41" fillId="3" borderId="0" xfId="0" applyFont="1" applyFill="1" applyProtection="1">
      <protection locked="0"/>
    </xf>
    <xf numFmtId="0" fontId="42" fillId="3" borderId="0" xfId="0" applyFont="1" applyFill="1" applyAlignment="1" applyProtection="1">
      <alignment horizontal="left"/>
      <protection locked="0"/>
    </xf>
    <xf numFmtId="0" fontId="42" fillId="3" borderId="0" xfId="0" applyFont="1" applyFill="1" applyProtection="1"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43" fillId="0" borderId="0" xfId="1" applyFont="1" applyBorder="1" applyAlignment="1" applyProtection="1">
      <alignment horizontal="left" shrinkToFit="1"/>
    </xf>
    <xf numFmtId="0" fontId="44" fillId="0" borderId="0" xfId="1" applyFont="1" applyBorder="1" applyAlignment="1" applyProtection="1">
      <alignment horizontal="left" shrinkToFit="1"/>
      <protection locked="0"/>
    </xf>
    <xf numFmtId="0" fontId="3" fillId="0" borderId="0" xfId="2" applyFont="1" applyAlignment="1">
      <alignment horizontal="left" vertical="center" wrapText="1"/>
    </xf>
    <xf numFmtId="0" fontId="3" fillId="0" borderId="23" xfId="2" applyFont="1" applyBorder="1" applyAlignment="1">
      <alignment horizontal="left" vertical="center" wrapText="1"/>
    </xf>
    <xf numFmtId="0" fontId="8" fillId="0" borderId="13" xfId="2" applyFont="1" applyBorder="1" applyAlignment="1">
      <alignment horizontal="left" vertical="center" shrinkToFit="1"/>
    </xf>
    <xf numFmtId="0" fontId="8" fillId="0" borderId="46" xfId="2" applyFont="1" applyBorder="1" applyAlignment="1">
      <alignment horizontal="left" vertical="center" shrinkToFit="1"/>
    </xf>
    <xf numFmtId="0" fontId="3" fillId="0" borderId="0" xfId="2" applyFont="1" applyAlignment="1">
      <alignment horizontal="left" vertical="center"/>
    </xf>
    <xf numFmtId="0" fontId="3" fillId="0" borderId="23" xfId="2" applyFont="1" applyBorder="1" applyAlignment="1">
      <alignment horizontal="left" vertical="center"/>
    </xf>
    <xf numFmtId="0" fontId="23" fillId="0" borderId="44" xfId="2" applyFont="1" applyBorder="1" applyAlignment="1">
      <alignment horizontal="left" vertical="top"/>
    </xf>
    <xf numFmtId="0" fontId="3" fillId="0" borderId="44" xfId="0" applyFont="1" applyBorder="1" applyAlignment="1">
      <alignment horizontal="left"/>
    </xf>
    <xf numFmtId="0" fontId="3" fillId="0" borderId="45" xfId="0" applyFont="1" applyBorder="1" applyAlignment="1">
      <alignment horizontal="left"/>
    </xf>
    <xf numFmtId="0" fontId="2" fillId="0" borderId="0" xfId="2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2" fillId="0" borderId="39" xfId="0" applyFont="1" applyBorder="1" applyProtection="1"/>
    <xf numFmtId="0" fontId="4" fillId="0" borderId="40" xfId="0" applyFont="1" applyBorder="1" applyProtection="1"/>
    <xf numFmtId="0" fontId="2" fillId="0" borderId="40" xfId="0" applyFont="1" applyBorder="1" applyProtection="1"/>
    <xf numFmtId="0" fontId="2" fillId="0" borderId="40" xfId="0" applyFont="1" applyBorder="1" applyAlignment="1" applyProtection="1">
      <alignment horizontal="center"/>
    </xf>
    <xf numFmtId="0" fontId="5" fillId="0" borderId="40" xfId="0" applyFont="1" applyBorder="1" applyAlignment="1" applyProtection="1">
      <alignment horizontal="center"/>
    </xf>
    <xf numFmtId="0" fontId="0" fillId="0" borderId="0" xfId="0" applyProtection="1"/>
    <xf numFmtId="0" fontId="2" fillId="0" borderId="33" xfId="0" applyFont="1" applyBorder="1" applyProtection="1"/>
    <xf numFmtId="0" fontId="4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5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42" xfId="0" applyFont="1" applyBorder="1" applyProtection="1"/>
    <xf numFmtId="0" fontId="41" fillId="3" borderId="0" xfId="0" applyFont="1" applyFill="1" applyProtection="1"/>
    <xf numFmtId="0" fontId="41" fillId="3" borderId="42" xfId="0" applyFont="1" applyFill="1" applyBorder="1" applyProtection="1"/>
    <xf numFmtId="0" fontId="7" fillId="0" borderId="0" xfId="0" applyFont="1" applyAlignment="1" applyProtection="1">
      <alignment vertical="top"/>
    </xf>
    <xf numFmtId="0" fontId="7" fillId="0" borderId="0" xfId="0" applyFont="1" applyAlignment="1" applyProtection="1">
      <alignment horizontal="left"/>
    </xf>
    <xf numFmtId="0" fontId="7" fillId="0" borderId="0" xfId="0" applyFont="1" applyProtection="1"/>
    <xf numFmtId="0" fontId="7" fillId="0" borderId="42" xfId="0" applyFont="1" applyBorder="1" applyProtection="1"/>
    <xf numFmtId="0" fontId="7" fillId="0" borderId="0" xfId="0" applyFont="1" applyProtection="1"/>
    <xf numFmtId="3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42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 shrinkToFit="1"/>
    </xf>
    <xf numFmtId="0" fontId="2" fillId="0" borderId="42" xfId="0" applyFont="1" applyBorder="1" applyAlignment="1" applyProtection="1">
      <alignment horizontal="left" shrinkToFit="1"/>
    </xf>
    <xf numFmtId="0" fontId="2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3" fontId="2" fillId="0" borderId="0" xfId="0" applyNumberFormat="1" applyFont="1" applyAlignment="1" applyProtection="1">
      <alignment horizontal="left" shrinkToFit="1"/>
    </xf>
    <xf numFmtId="0" fontId="2" fillId="0" borderId="0" xfId="0" applyFont="1" applyAlignment="1" applyProtection="1">
      <alignment horizontal="center"/>
    </xf>
    <xf numFmtId="0" fontId="10" fillId="0" borderId="0" xfId="2" applyProtection="1"/>
    <xf numFmtId="0" fontId="10" fillId="0" borderId="1" xfId="2" applyBorder="1" applyProtection="1"/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2" fillId="0" borderId="0" xfId="0" applyFont="1" applyAlignment="1" applyProtection="1">
      <alignment horizontal="left" shrinkToFit="1"/>
    </xf>
    <xf numFmtId="0" fontId="11" fillId="0" borderId="0" xfId="0" applyFont="1" applyProtection="1"/>
    <xf numFmtId="0" fontId="11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/>
    </xf>
    <xf numFmtId="0" fontId="0" fillId="0" borderId="42" xfId="0" applyBorder="1" applyProtection="1"/>
    <xf numFmtId="0" fontId="31" fillId="3" borderId="20" xfId="0" applyFont="1" applyFill="1" applyBorder="1" applyProtection="1"/>
    <xf numFmtId="0" fontId="30" fillId="0" borderId="48" xfId="0" applyFont="1" applyBorder="1" applyProtection="1"/>
    <xf numFmtId="0" fontId="31" fillId="0" borderId="18" xfId="0" applyFont="1" applyBorder="1" applyProtection="1"/>
    <xf numFmtId="0" fontId="31" fillId="0" borderId="18" xfId="0" applyFont="1" applyBorder="1" applyAlignment="1" applyProtection="1">
      <alignment horizontal="center"/>
    </xf>
    <xf numFmtId="0" fontId="31" fillId="0" borderId="21" xfId="0" applyFont="1" applyBorder="1" applyProtection="1"/>
    <xf numFmtId="0" fontId="31" fillId="0" borderId="0" xfId="0" applyFont="1" applyProtection="1"/>
    <xf numFmtId="0" fontId="2" fillId="3" borderId="22" xfId="0" applyFont="1" applyFill="1" applyBorder="1" applyAlignment="1" applyProtection="1">
      <alignment vertical="center"/>
    </xf>
    <xf numFmtId="0" fontId="18" fillId="0" borderId="31" xfId="0" applyFont="1" applyBorder="1" applyAlignment="1" applyProtection="1">
      <alignment horizontal="center" vertical="center" wrapText="1"/>
    </xf>
    <xf numFmtId="0" fontId="18" fillId="0" borderId="9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 textRotation="90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 vertical="center"/>
    </xf>
    <xf numFmtId="0" fontId="19" fillId="0" borderId="14" xfId="0" applyFont="1" applyBorder="1" applyAlignment="1" applyProtection="1">
      <alignment vertical="center"/>
    </xf>
    <xf numFmtId="0" fontId="19" fillId="0" borderId="9" xfId="0" applyFont="1" applyBorder="1" applyAlignment="1" applyProtection="1">
      <alignment vertical="center"/>
    </xf>
    <xf numFmtId="2" fontId="8" fillId="0" borderId="9" xfId="0" applyNumberFormat="1" applyFont="1" applyBorder="1" applyAlignment="1" applyProtection="1">
      <alignment horizontal="center" vertical="center" wrapText="1"/>
    </xf>
    <xf numFmtId="2" fontId="27" fillId="0" borderId="9" xfId="0" applyNumberFormat="1" applyFont="1" applyBorder="1" applyAlignment="1" applyProtection="1">
      <alignment horizontal="center" vertical="center" wrapText="1"/>
    </xf>
    <xf numFmtId="2" fontId="27" fillId="0" borderId="10" xfId="0" applyNumberFormat="1" applyFont="1" applyBorder="1" applyAlignment="1" applyProtection="1">
      <alignment horizontal="center" vertical="center" wrapText="1"/>
    </xf>
    <xf numFmtId="2" fontId="27" fillId="0" borderId="14" xfId="0" applyNumberFormat="1" applyFont="1" applyBorder="1" applyAlignment="1" applyProtection="1">
      <alignment vertical="center"/>
    </xf>
    <xf numFmtId="2" fontId="27" fillId="0" borderId="14" xfId="0" applyNumberFormat="1" applyFont="1" applyBorder="1" applyAlignment="1" applyProtection="1">
      <alignment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 vertical="center"/>
    </xf>
    <xf numFmtId="0" fontId="18" fillId="0" borderId="24" xfId="0" applyFont="1" applyBorder="1" applyAlignment="1" applyProtection="1">
      <alignment horizontal="center" vertical="center"/>
    </xf>
    <xf numFmtId="0" fontId="11" fillId="3" borderId="22" xfId="0" applyFont="1" applyFill="1" applyBorder="1" applyAlignment="1" applyProtection="1">
      <alignment horizontal="center" vertical="center"/>
    </xf>
    <xf numFmtId="0" fontId="19" fillId="0" borderId="32" xfId="0" applyFont="1" applyBorder="1" applyAlignment="1" applyProtection="1">
      <alignment horizontal="center" vertical="center" wrapText="1"/>
    </xf>
    <xf numFmtId="0" fontId="19" fillId="0" borderId="11" xfId="0" applyFont="1" applyBorder="1" applyAlignment="1" applyProtection="1">
      <alignment horizontal="center" vertical="center"/>
    </xf>
    <xf numFmtId="0" fontId="19" fillId="0" borderId="11" xfId="0" applyFont="1" applyBorder="1" applyAlignment="1" applyProtection="1">
      <alignment horizontal="center" vertical="center" textRotation="90"/>
    </xf>
    <xf numFmtId="0" fontId="18" fillId="0" borderId="12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 shrinkToFit="1"/>
    </xf>
    <xf numFmtId="0" fontId="11" fillId="3" borderId="22" xfId="0" applyFont="1" applyFill="1" applyBorder="1" applyAlignment="1" applyProtection="1">
      <alignment vertical="center" shrinkToFit="1"/>
    </xf>
    <xf numFmtId="49" fontId="11" fillId="0" borderId="36" xfId="0" applyNumberFormat="1" applyFont="1" applyBorder="1" applyAlignment="1" applyProtection="1">
      <alignment horizontal="center" vertical="center" shrinkToFit="1"/>
    </xf>
    <xf numFmtId="0" fontId="55" fillId="0" borderId="4" xfId="0" applyFont="1" applyBorder="1" applyAlignment="1" applyProtection="1">
      <alignment vertical="center" shrinkToFit="1"/>
    </xf>
    <xf numFmtId="0" fontId="13" fillId="0" borderId="4" xfId="0" applyFont="1" applyBorder="1" applyAlignment="1" applyProtection="1">
      <alignment horizontal="center" vertical="center" shrinkToFit="1"/>
    </xf>
    <xf numFmtId="0" fontId="11" fillId="0" borderId="4" xfId="0" applyFont="1" applyBorder="1" applyAlignment="1" applyProtection="1">
      <alignment horizontal="center" vertical="center" shrinkToFit="1"/>
    </xf>
    <xf numFmtId="1" fontId="11" fillId="0" borderId="0" xfId="0" applyNumberFormat="1" applyFont="1" applyAlignment="1" applyProtection="1">
      <alignment vertical="center" shrinkToFit="1"/>
    </xf>
    <xf numFmtId="166" fontId="11" fillId="0" borderId="37" xfId="0" applyNumberFormat="1" applyFont="1" applyBorder="1" applyAlignment="1" applyProtection="1">
      <alignment vertical="center" shrinkToFit="1"/>
    </xf>
    <xf numFmtId="0" fontId="11" fillId="0" borderId="19" xfId="0" applyFont="1" applyBorder="1" applyAlignment="1" applyProtection="1">
      <alignment vertical="center" shrinkToFit="1"/>
    </xf>
    <xf numFmtId="0" fontId="13" fillId="0" borderId="19" xfId="0" applyFont="1" applyBorder="1" applyAlignment="1" applyProtection="1">
      <alignment horizontal="center" vertical="center" shrinkToFit="1"/>
    </xf>
    <xf numFmtId="0" fontId="11" fillId="0" borderId="19" xfId="0" applyFont="1" applyBorder="1" applyAlignment="1" applyProtection="1">
      <alignment horizontal="center" vertical="center" shrinkToFit="1"/>
    </xf>
    <xf numFmtId="0" fontId="33" fillId="3" borderId="22" xfId="0" applyFont="1" applyFill="1" applyBorder="1" applyProtection="1"/>
    <xf numFmtId="0" fontId="30" fillId="0" borderId="38" xfId="0" applyFont="1" applyBorder="1" applyProtection="1"/>
    <xf numFmtId="0" fontId="33" fillId="0" borderId="0" xfId="0" applyFont="1" applyProtection="1"/>
    <xf numFmtId="0" fontId="16" fillId="3" borderId="22" xfId="0" applyFont="1" applyFill="1" applyBorder="1" applyProtection="1"/>
    <xf numFmtId="0" fontId="18" fillId="0" borderId="33" xfId="0" applyFont="1" applyBorder="1" applyAlignment="1" applyProtection="1">
      <alignment horizontal="center"/>
    </xf>
    <xf numFmtId="0" fontId="16" fillId="0" borderId="0" xfId="0" applyFont="1" applyProtection="1"/>
    <xf numFmtId="0" fontId="0" fillId="3" borderId="22" xfId="0" applyFill="1" applyBorder="1" applyProtection="1"/>
    <xf numFmtId="166" fontId="11" fillId="0" borderId="36" xfId="0" applyNumberFormat="1" applyFont="1" applyBorder="1" applyAlignment="1" applyProtection="1">
      <alignment horizontal="center" vertical="center" shrinkToFit="1"/>
    </xf>
    <xf numFmtId="0" fontId="34" fillId="3" borderId="22" xfId="0" applyFont="1" applyFill="1" applyBorder="1" applyProtection="1"/>
    <xf numFmtId="0" fontId="30" fillId="0" borderId="35" xfId="0" applyFont="1" applyBorder="1" applyProtection="1"/>
    <xf numFmtId="0" fontId="35" fillId="0" borderId="18" xfId="0" applyFont="1" applyBorder="1" applyProtection="1"/>
    <xf numFmtId="0" fontId="35" fillId="0" borderId="18" xfId="0" applyFont="1" applyBorder="1" applyAlignment="1" applyProtection="1">
      <alignment horizontal="center"/>
    </xf>
    <xf numFmtId="0" fontId="32" fillId="0" borderId="18" xfId="0" applyFont="1" applyBorder="1" applyProtection="1"/>
    <xf numFmtId="0" fontId="37" fillId="0" borderId="18" xfId="0" applyFont="1" applyBorder="1" applyProtection="1"/>
    <xf numFmtId="164" fontId="38" fillId="0" borderId="18" xfId="0" applyNumberFormat="1" applyFont="1" applyBorder="1" applyProtection="1"/>
    <xf numFmtId="0" fontId="34" fillId="0" borderId="21" xfId="0" applyFont="1" applyBorder="1" applyProtection="1"/>
    <xf numFmtId="0" fontId="34" fillId="0" borderId="0" xfId="0" applyFont="1" applyProtection="1"/>
    <xf numFmtId="0" fontId="2" fillId="0" borderId="16" xfId="0" applyFont="1" applyBorder="1" applyAlignment="1" applyProtection="1">
      <alignment horizontal="left" vertical="top" wrapText="1"/>
    </xf>
    <xf numFmtId="0" fontId="3" fillId="0" borderId="16" xfId="0" applyFont="1" applyBorder="1" applyAlignment="1" applyProtection="1">
      <alignment horizontal="left" vertical="top"/>
    </xf>
    <xf numFmtId="0" fontId="3" fillId="0" borderId="16" xfId="0" applyFont="1" applyBorder="1" applyAlignment="1" applyProtection="1">
      <alignment horizontal="left" vertical="top" wrapText="1"/>
    </xf>
    <xf numFmtId="0" fontId="3" fillId="0" borderId="28" xfId="0" applyFont="1" applyBorder="1" applyAlignment="1" applyProtection="1">
      <alignment horizontal="left" vertical="top"/>
    </xf>
    <xf numFmtId="0" fontId="17" fillId="0" borderId="0" xfId="0" applyFont="1" applyAlignment="1" applyProtection="1">
      <alignment horizontal="left" shrinkToFit="1"/>
    </xf>
    <xf numFmtId="0" fontId="17" fillId="0" borderId="0" xfId="0" applyFont="1" applyAlignment="1" applyProtection="1">
      <alignment shrinkToFit="1"/>
    </xf>
    <xf numFmtId="0" fontId="3" fillId="0" borderId="0" xfId="0" applyFont="1" applyProtection="1"/>
    <xf numFmtId="164" fontId="37" fillId="0" borderId="3" xfId="0" applyNumberFormat="1" applyFont="1" applyBorder="1" applyProtection="1"/>
    <xf numFmtId="0" fontId="24" fillId="0" borderId="23" xfId="0" applyFont="1" applyBorder="1" applyAlignment="1" applyProtection="1">
      <alignment horizontal="right" shrinkToFit="1"/>
    </xf>
    <xf numFmtId="0" fontId="3" fillId="0" borderId="0" xfId="0" quotePrefix="1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3" fillId="0" borderId="29" xfId="0" applyFont="1" applyBorder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2" fillId="0" borderId="6" xfId="0" applyFont="1" applyBorder="1" applyAlignment="1" applyProtection="1">
      <alignment horizontal="left"/>
    </xf>
    <xf numFmtId="0" fontId="2" fillId="0" borderId="7" xfId="0" applyFont="1" applyBorder="1" applyProtection="1"/>
    <xf numFmtId="164" fontId="2" fillId="0" borderId="7" xfId="0" applyNumberFormat="1" applyFont="1" applyBorder="1" applyAlignment="1" applyProtection="1">
      <alignment shrinkToFit="1"/>
    </xf>
    <xf numFmtId="0" fontId="0" fillId="0" borderId="8" xfId="0" applyBorder="1" applyAlignment="1" applyProtection="1">
      <alignment shrinkToFit="1"/>
    </xf>
    <xf numFmtId="0" fontId="10" fillId="0" borderId="0" xfId="0" applyFont="1" applyAlignment="1" applyProtection="1">
      <alignment shrinkToFit="1"/>
    </xf>
    <xf numFmtId="0" fontId="25" fillId="0" borderId="23" xfId="0" applyFont="1" applyBorder="1" applyAlignment="1" applyProtection="1">
      <alignment horizontal="right"/>
    </xf>
    <xf numFmtId="0" fontId="11" fillId="0" borderId="0" xfId="0" applyFont="1" applyAlignment="1" applyProtection="1">
      <alignment horizontal="right"/>
    </xf>
    <xf numFmtId="9" fontId="2" fillId="0" borderId="2" xfId="0" applyNumberFormat="1" applyFont="1" applyBorder="1" applyAlignment="1" applyProtection="1">
      <alignment shrinkToFit="1"/>
    </xf>
    <xf numFmtId="0" fontId="10" fillId="0" borderId="0" xfId="0" applyFont="1" applyProtection="1"/>
    <xf numFmtId="164" fontId="2" fillId="0" borderId="0" xfId="0" applyNumberFormat="1" applyFont="1" applyAlignment="1" applyProtection="1">
      <alignment horizontal="right" shrinkToFit="1"/>
    </xf>
    <xf numFmtId="164" fontId="2" fillId="0" borderId="1" xfId="0" applyNumberFormat="1" applyFont="1" applyBorder="1" applyAlignment="1" applyProtection="1">
      <alignment horizontal="right" shrinkToFit="1"/>
    </xf>
    <xf numFmtId="164" fontId="10" fillId="0" borderId="0" xfId="0" applyNumberFormat="1" applyFont="1" applyAlignment="1" applyProtection="1">
      <alignment shrinkToFit="1"/>
    </xf>
    <xf numFmtId="0" fontId="2" fillId="0" borderId="23" xfId="0" applyFont="1" applyBorder="1" applyAlignment="1" applyProtection="1">
      <alignment horizontal="right"/>
    </xf>
    <xf numFmtId="0" fontId="39" fillId="3" borderId="5" xfId="0" applyFont="1" applyFill="1" applyBorder="1" applyAlignment="1" applyProtection="1">
      <alignment horizontal="left" vertical="center"/>
    </xf>
    <xf numFmtId="0" fontId="39" fillId="3" borderId="3" xfId="0" applyFont="1" applyFill="1" applyBorder="1" applyAlignment="1" applyProtection="1">
      <alignment vertical="center"/>
    </xf>
    <xf numFmtId="0" fontId="40" fillId="3" borderId="3" xfId="0" applyFont="1" applyFill="1" applyBorder="1" applyAlignment="1" applyProtection="1">
      <alignment vertical="center"/>
    </xf>
    <xf numFmtId="164" fontId="40" fillId="3" borderId="3" xfId="0" applyNumberFormat="1" applyFont="1" applyFill="1" applyBorder="1" applyAlignment="1" applyProtection="1">
      <alignment horizontal="right" vertical="center" shrinkToFit="1"/>
    </xf>
    <xf numFmtId="164" fontId="40" fillId="3" borderId="15" xfId="0" applyNumberFormat="1" applyFont="1" applyFill="1" applyBorder="1" applyAlignment="1" applyProtection="1">
      <alignment horizontal="right" vertical="center" shrinkToFit="1"/>
    </xf>
    <xf numFmtId="0" fontId="9" fillId="0" borderId="0" xfId="0" applyFont="1" applyAlignment="1" applyProtection="1">
      <alignment vertical="center" shrinkToFit="1"/>
    </xf>
    <xf numFmtId="0" fontId="2" fillId="0" borderId="23" xfId="0" applyFont="1" applyBorder="1" applyProtection="1"/>
    <xf numFmtId="0" fontId="3" fillId="0" borderId="17" xfId="0" applyFont="1" applyBorder="1" applyAlignment="1" applyProtection="1">
      <alignment horizontal="left" vertical="top"/>
    </xf>
    <xf numFmtId="0" fontId="3" fillId="0" borderId="30" xfId="0" applyFont="1" applyBorder="1" applyAlignment="1" applyProtection="1">
      <alignment horizontal="left" vertical="top"/>
    </xf>
    <xf numFmtId="0" fontId="11" fillId="0" borderId="23" xfId="0" applyFont="1" applyBorder="1" applyProtection="1"/>
    <xf numFmtId="0" fontId="7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/>
    </xf>
    <xf numFmtId="0" fontId="1" fillId="0" borderId="0" xfId="0" applyFont="1" applyProtection="1"/>
    <xf numFmtId="0" fontId="17" fillId="0" borderId="0" xfId="0" applyFont="1" applyProtection="1"/>
    <xf numFmtId="0" fontId="0" fillId="0" borderId="0" xfId="0" applyAlignment="1" applyProtection="1">
      <alignment horizontal="center"/>
    </xf>
    <xf numFmtId="0" fontId="18" fillId="0" borderId="50" xfId="0" applyFont="1" applyBorder="1" applyAlignment="1" applyProtection="1">
      <alignment horizontal="center" vertical="center"/>
    </xf>
    <xf numFmtId="0" fontId="46" fillId="0" borderId="0" xfId="0" applyFont="1" applyBorder="1" applyAlignment="1" applyProtection="1">
      <alignment horizontal="center" vertical="center" wrapText="1"/>
    </xf>
    <xf numFmtId="0" fontId="47" fillId="0" borderId="51" xfId="0" applyFont="1" applyBorder="1" applyAlignment="1" applyProtection="1">
      <alignment horizontal="center" vertical="center" wrapText="1"/>
    </xf>
    <xf numFmtId="2" fontId="8" fillId="0" borderId="52" xfId="0" applyNumberFormat="1" applyFont="1" applyBorder="1" applyAlignment="1" applyProtection="1">
      <alignment horizontal="center" vertical="center" wrapText="1"/>
    </xf>
    <xf numFmtId="2" fontId="27" fillId="0" borderId="52" xfId="0" applyNumberFormat="1" applyFont="1" applyBorder="1" applyAlignment="1" applyProtection="1">
      <alignment vertical="center"/>
    </xf>
    <xf numFmtId="2" fontId="27" fillId="0" borderId="52" xfId="0" applyNumberFormat="1" applyFont="1" applyBorder="1" applyProtection="1"/>
    <xf numFmtId="2" fontId="27" fillId="0" borderId="50" xfId="0" applyNumberFormat="1" applyFont="1" applyBorder="1" applyAlignment="1" applyProtection="1">
      <alignment vertical="center"/>
    </xf>
    <xf numFmtId="2" fontId="27" fillId="0" borderId="51" xfId="0" applyNumberFormat="1" applyFont="1" applyBorder="1" applyAlignment="1" applyProtection="1">
      <alignment vertical="center"/>
    </xf>
    <xf numFmtId="2" fontId="27" fillId="0" borderId="51" xfId="0" applyNumberFormat="1" applyFont="1" applyBorder="1" applyAlignment="1" applyProtection="1">
      <alignment vertical="center"/>
    </xf>
    <xf numFmtId="0" fontId="18" fillId="0" borderId="52" xfId="0" applyFont="1" applyBorder="1" applyAlignment="1" applyProtection="1">
      <alignment horizontal="center" vertical="center"/>
    </xf>
    <xf numFmtId="164" fontId="35" fillId="0" borderId="18" xfId="0" applyNumberFormat="1" applyFont="1" applyBorder="1" applyAlignment="1" applyProtection="1">
      <alignment vertical="center"/>
    </xf>
    <xf numFmtId="164" fontId="11" fillId="0" borderId="17" xfId="0" applyNumberFormat="1" applyFont="1" applyBorder="1" applyAlignment="1" applyProtection="1">
      <alignment vertical="center" shrinkToFit="1"/>
    </xf>
    <xf numFmtId="167" fontId="14" fillId="0" borderId="49" xfId="0" applyNumberFormat="1" applyFont="1" applyBorder="1" applyAlignment="1" applyProtection="1">
      <alignment vertical="center" shrinkToFit="1"/>
    </xf>
    <xf numFmtId="164" fontId="3" fillId="0" borderId="49" xfId="0" applyNumberFormat="1" applyFont="1" applyBorder="1" applyAlignment="1" applyProtection="1">
      <alignment vertical="center" shrinkToFit="1"/>
    </xf>
    <xf numFmtId="0" fontId="0" fillId="0" borderId="49" xfId="0" applyBorder="1" applyAlignment="1" applyProtection="1">
      <alignment horizontal="center" vertical="center" shrinkToFit="1"/>
    </xf>
    <xf numFmtId="164" fontId="14" fillId="0" borderId="49" xfId="0" applyNumberFormat="1" applyFont="1" applyBorder="1" applyAlignment="1" applyProtection="1">
      <alignment vertical="center" shrinkToFit="1"/>
    </xf>
    <xf numFmtId="164" fontId="18" fillId="0" borderId="49" xfId="0" applyNumberFormat="1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51" xfId="0" applyFont="1" applyBorder="1" applyAlignment="1" applyProtection="1">
      <alignment horizontal="center" vertical="center"/>
    </xf>
    <xf numFmtId="0" fontId="19" fillId="0" borderId="52" xfId="0" applyFont="1" applyBorder="1" applyAlignment="1" applyProtection="1">
      <alignment vertical="center"/>
    </xf>
    <xf numFmtId="0" fontId="19" fillId="0" borderId="50" xfId="0" applyFont="1" applyBorder="1" applyAlignment="1" applyProtection="1">
      <alignment vertical="center"/>
    </xf>
    <xf numFmtId="0" fontId="19" fillId="0" borderId="51" xfId="0" applyFont="1" applyBorder="1" applyAlignment="1" applyProtection="1">
      <alignment vertical="center"/>
    </xf>
    <xf numFmtId="0" fontId="19" fillId="0" borderId="53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shrinkToFit="1"/>
    </xf>
    <xf numFmtId="49" fontId="11" fillId="0" borderId="0" xfId="0" applyNumberFormat="1" applyFont="1" applyBorder="1" applyAlignment="1" applyProtection="1">
      <alignment horizontal="center" vertical="center" shrinkToFit="1"/>
    </xf>
    <xf numFmtId="164" fontId="11" fillId="0" borderId="0" xfId="0" applyNumberFormat="1" applyFont="1" applyBorder="1" applyAlignment="1" applyProtection="1">
      <alignment vertical="center" shrinkToFit="1"/>
    </xf>
    <xf numFmtId="9" fontId="11" fillId="0" borderId="0" xfId="0" applyNumberFormat="1" applyFont="1" applyBorder="1" applyAlignment="1" applyProtection="1">
      <alignment vertical="center" shrinkToFit="1"/>
    </xf>
    <xf numFmtId="165" fontId="11" fillId="0" borderId="0" xfId="0" applyNumberFormat="1" applyFont="1" applyBorder="1" applyAlignment="1" applyProtection="1">
      <alignment vertical="center" shrinkToFit="1"/>
    </xf>
    <xf numFmtId="164" fontId="14" fillId="0" borderId="0" xfId="0" applyNumberFormat="1" applyFont="1" applyBorder="1" applyAlignment="1" applyProtection="1">
      <alignment vertical="center" shrinkToFit="1"/>
    </xf>
    <xf numFmtId="164" fontId="3" fillId="0" borderId="0" xfId="0" applyNumberFormat="1" applyFont="1" applyBorder="1" applyAlignment="1" applyProtection="1">
      <alignment vertical="center" shrinkToFit="1"/>
    </xf>
    <xf numFmtId="164" fontId="3" fillId="0" borderId="0" xfId="0" applyNumberFormat="1" applyFont="1" applyBorder="1" applyAlignment="1" applyProtection="1">
      <alignment horizontal="center" vertical="center" shrinkToFit="1"/>
    </xf>
    <xf numFmtId="0" fontId="11" fillId="0" borderId="23" xfId="0" applyFont="1" applyBorder="1" applyAlignment="1" applyProtection="1">
      <alignment vertical="center" shrinkToFit="1"/>
    </xf>
    <xf numFmtId="0" fontId="11" fillId="0" borderId="49" xfId="0" applyFont="1" applyBorder="1" applyAlignment="1" applyProtection="1">
      <alignment horizontal="center" vertical="center" shrinkToFit="1"/>
    </xf>
    <xf numFmtId="49" fontId="11" fillId="0" borderId="49" xfId="0" applyNumberFormat="1" applyFont="1" applyBorder="1" applyAlignment="1" applyProtection="1">
      <alignment horizontal="center" vertical="center" shrinkToFit="1"/>
    </xf>
    <xf numFmtId="0" fontId="11" fillId="0" borderId="49" xfId="0" applyFont="1" applyBorder="1" applyAlignment="1" applyProtection="1">
      <alignment horizontal="center" vertical="center" shrinkToFit="1"/>
    </xf>
    <xf numFmtId="164" fontId="3" fillId="0" borderId="49" xfId="0" applyNumberFormat="1" applyFont="1" applyBorder="1" applyAlignment="1" applyProtection="1">
      <alignment horizontal="center" vertical="center" shrinkToFit="1"/>
    </xf>
    <xf numFmtId="0" fontId="11" fillId="0" borderId="49" xfId="0" applyFont="1" applyBorder="1" applyAlignment="1" applyProtection="1">
      <alignment vertical="center" shrinkToFit="1"/>
    </xf>
    <xf numFmtId="0" fontId="31" fillId="0" borderId="18" xfId="0" applyFont="1" applyBorder="1" applyAlignment="1" applyProtection="1">
      <alignment vertical="center"/>
    </xf>
    <xf numFmtId="0" fontId="32" fillId="0" borderId="18" xfId="0" applyFont="1" applyBorder="1" applyAlignment="1" applyProtection="1">
      <alignment horizontal="center" vertical="center"/>
    </xf>
    <xf numFmtId="0" fontId="35" fillId="0" borderId="18" xfId="0" applyFont="1" applyBorder="1" applyAlignment="1" applyProtection="1">
      <alignment horizontal="center" vertical="center"/>
    </xf>
    <xf numFmtId="49" fontId="35" fillId="0" borderId="18" xfId="0" applyNumberFormat="1" applyFont="1" applyBorder="1" applyAlignment="1" applyProtection="1">
      <alignment horizontal="center" vertical="center"/>
    </xf>
    <xf numFmtId="0" fontId="36" fillId="0" borderId="18" xfId="0" applyFont="1" applyBorder="1" applyAlignment="1" applyProtection="1">
      <alignment horizontal="right" vertical="top"/>
    </xf>
    <xf numFmtId="1" fontId="36" fillId="0" borderId="18" xfId="0" applyNumberFormat="1" applyFont="1" applyBorder="1" applyAlignment="1" applyProtection="1">
      <alignment horizontal="center" vertical="top"/>
    </xf>
    <xf numFmtId="0" fontId="36" fillId="0" borderId="18" xfId="0" applyFont="1" applyBorder="1" applyAlignment="1" applyProtection="1">
      <alignment horizontal="center" vertical="top"/>
    </xf>
    <xf numFmtId="9" fontId="35" fillId="0" borderId="18" xfId="0" applyNumberFormat="1" applyFont="1" applyBorder="1" applyAlignment="1" applyProtection="1">
      <alignment vertical="center"/>
    </xf>
    <xf numFmtId="9" fontId="34" fillId="0" borderId="18" xfId="0" applyNumberFormat="1" applyFont="1" applyBorder="1" applyAlignment="1" applyProtection="1">
      <alignment vertical="center"/>
    </xf>
    <xf numFmtId="165" fontId="37" fillId="0" borderId="18" xfId="0" applyNumberFormat="1" applyFont="1" applyBorder="1" applyAlignment="1" applyProtection="1">
      <alignment vertical="center"/>
    </xf>
    <xf numFmtId="164" fontId="32" fillId="0" borderId="18" xfId="0" applyNumberFormat="1" applyFont="1" applyBorder="1" applyAlignment="1" applyProtection="1">
      <alignment vertical="center"/>
    </xf>
    <xf numFmtId="164" fontId="37" fillId="0" borderId="18" xfId="0" applyNumberFormat="1" applyFont="1" applyBorder="1" applyAlignment="1" applyProtection="1">
      <alignment vertical="center" shrinkToFit="1"/>
    </xf>
    <xf numFmtId="164" fontId="37" fillId="0" borderId="18" xfId="0" applyNumberFormat="1" applyFont="1" applyBorder="1" applyAlignment="1" applyProtection="1">
      <alignment horizontal="center" vertical="center" shrinkToFit="1"/>
    </xf>
    <xf numFmtId="164" fontId="36" fillId="0" borderId="21" xfId="0" applyNumberFormat="1" applyFont="1" applyBorder="1" applyAlignment="1" applyProtection="1">
      <alignment vertical="top" shrinkToFit="1"/>
    </xf>
    <xf numFmtId="0" fontId="11" fillId="0" borderId="26" xfId="0" applyFont="1" applyBorder="1" applyAlignment="1" applyProtection="1">
      <alignment vertical="center" shrinkToFit="1"/>
    </xf>
    <xf numFmtId="0" fontId="11" fillId="0" borderId="26" xfId="0" applyFont="1" applyBorder="1" applyAlignment="1" applyProtection="1">
      <alignment horizontal="center" vertical="center" shrinkToFit="1"/>
    </xf>
    <xf numFmtId="9" fontId="11" fillId="0" borderId="26" xfId="0" applyNumberFormat="1" applyFont="1" applyBorder="1" applyAlignment="1" applyProtection="1">
      <alignment vertical="center" shrinkToFit="1"/>
    </xf>
    <xf numFmtId="0" fontId="10" fillId="0" borderId="26" xfId="0" applyFont="1" applyBorder="1" applyAlignment="1" applyProtection="1">
      <alignment shrinkToFit="1"/>
    </xf>
    <xf numFmtId="0" fontId="0" fillId="0" borderId="17" xfId="0" applyBorder="1" applyAlignment="1" applyProtection="1">
      <alignment shrinkToFit="1"/>
    </xf>
    <xf numFmtId="164" fontId="14" fillId="0" borderId="17" xfId="0" applyNumberFormat="1" applyFont="1" applyBorder="1" applyAlignment="1" applyProtection="1">
      <alignment vertical="center" shrinkToFit="1"/>
    </xf>
    <xf numFmtId="164" fontId="3" fillId="0" borderId="17" xfId="0" applyNumberFormat="1" applyFont="1" applyBorder="1" applyAlignment="1" applyProtection="1">
      <alignment vertical="center" shrinkToFit="1"/>
    </xf>
    <xf numFmtId="164" fontId="3" fillId="0" borderId="17" xfId="0" applyNumberFormat="1" applyFont="1" applyBorder="1" applyAlignment="1" applyProtection="1">
      <alignment horizontal="center" vertical="center" shrinkToFit="1"/>
    </xf>
    <xf numFmtId="0" fontId="11" fillId="0" borderId="54" xfId="0" applyFont="1" applyBorder="1" applyAlignment="1" applyProtection="1">
      <alignment vertical="center" shrinkToFit="1"/>
    </xf>
    <xf numFmtId="0" fontId="18" fillId="0" borderId="49" xfId="0" applyFont="1" applyBorder="1" applyAlignment="1" applyProtection="1">
      <alignment horizontal="center" vertical="center"/>
    </xf>
    <xf numFmtId="0" fontId="19" fillId="0" borderId="49" xfId="0" applyFont="1" applyBorder="1" applyAlignment="1" applyProtection="1">
      <alignment horizontal="center" vertical="center"/>
    </xf>
    <xf numFmtId="164" fontId="18" fillId="0" borderId="49" xfId="0" applyNumberFormat="1" applyFont="1" applyBorder="1" applyAlignment="1" applyProtection="1">
      <alignment vertical="center"/>
    </xf>
    <xf numFmtId="9" fontId="18" fillId="0" borderId="49" xfId="0" applyNumberFormat="1" applyFont="1" applyBorder="1" applyAlignment="1" applyProtection="1">
      <alignment vertical="center"/>
    </xf>
    <xf numFmtId="165" fontId="18" fillId="0" borderId="49" xfId="0" applyNumberFormat="1" applyFont="1" applyBorder="1" applyAlignment="1" applyProtection="1">
      <alignment vertical="center"/>
    </xf>
    <xf numFmtId="0" fontId="18" fillId="0" borderId="49" xfId="0" applyFont="1" applyBorder="1" applyAlignment="1" applyProtection="1">
      <alignment horizontal="center"/>
    </xf>
    <xf numFmtId="0" fontId="8" fillId="0" borderId="49" xfId="0" applyFont="1" applyBorder="1" applyAlignment="1" applyProtection="1">
      <alignment horizontal="center" shrinkToFit="1"/>
    </xf>
    <xf numFmtId="0" fontId="8" fillId="0" borderId="49" xfId="0" applyFont="1" applyBorder="1" applyAlignment="1" applyProtection="1">
      <alignment horizontal="center" vertical="center" shrinkToFit="1"/>
    </xf>
    <xf numFmtId="0" fontId="11" fillId="0" borderId="49" xfId="0" applyFont="1" applyBorder="1" applyAlignment="1" applyProtection="1">
      <alignment vertical="center" shrinkToFit="1"/>
    </xf>
    <xf numFmtId="9" fontId="11" fillId="0" borderId="49" xfId="0" applyNumberFormat="1" applyFont="1" applyBorder="1" applyAlignment="1" applyProtection="1">
      <alignment vertical="center" shrinkToFit="1"/>
    </xf>
    <xf numFmtId="0" fontId="10" fillId="0" borderId="49" xfId="0" applyFont="1" applyBorder="1" applyAlignment="1" applyProtection="1">
      <alignment shrinkToFit="1"/>
    </xf>
    <xf numFmtId="0" fontId="0" fillId="0" borderId="49" xfId="0" applyBorder="1" applyAlignment="1" applyProtection="1">
      <alignment shrinkToFit="1"/>
    </xf>
    <xf numFmtId="164" fontId="11" fillId="0" borderId="49" xfId="0" applyNumberFormat="1" applyFont="1" applyBorder="1" applyAlignment="1" applyProtection="1">
      <alignment vertical="center" shrinkToFit="1"/>
      <protection locked="0"/>
    </xf>
    <xf numFmtId="9" fontId="11" fillId="0" borderId="49" xfId="3" applyFont="1" applyBorder="1" applyAlignment="1" applyProtection="1">
      <alignment horizontal="center" vertical="center" shrinkToFit="1"/>
      <protection locked="0"/>
    </xf>
    <xf numFmtId="165" fontId="11" fillId="0" borderId="49" xfId="0" applyNumberFormat="1" applyFont="1" applyBorder="1" applyAlignment="1" applyProtection="1">
      <alignment vertical="center" shrinkToFit="1"/>
      <protection locked="0"/>
    </xf>
    <xf numFmtId="165" fontId="11" fillId="0" borderId="49" xfId="0" applyNumberFormat="1" applyFont="1" applyBorder="1" applyAlignment="1" applyProtection="1">
      <alignment horizontal="right" vertical="center" shrinkToFit="1"/>
      <protection locked="0"/>
    </xf>
    <xf numFmtId="165" fontId="11" fillId="0" borderId="49" xfId="0" applyNumberFormat="1" applyFont="1" applyBorder="1" applyAlignment="1" applyProtection="1">
      <alignment horizontal="center" vertical="center" shrinkToFit="1"/>
      <protection locked="0"/>
    </xf>
    <xf numFmtId="0" fontId="0" fillId="0" borderId="49" xfId="0" applyBorder="1" applyAlignment="1" applyProtection="1">
      <alignment horizontal="center" vertical="center" shrinkToFit="1"/>
      <protection locked="0"/>
    </xf>
    <xf numFmtId="0" fontId="0" fillId="0" borderId="49" xfId="0" applyBorder="1" applyAlignment="1" applyProtection="1">
      <alignment horizontal="right" vertical="center" shrinkToFit="1"/>
      <protection locked="0"/>
    </xf>
    <xf numFmtId="0" fontId="51" fillId="0" borderId="40" xfId="0" applyFont="1" applyBorder="1" applyAlignment="1" applyProtection="1">
      <alignment horizontal="left" vertical="center"/>
      <protection locked="0"/>
    </xf>
    <xf numFmtId="0" fontId="0" fillId="0" borderId="7" xfId="0" applyBorder="1" applyProtection="1">
      <protection locked="0"/>
    </xf>
    <xf numFmtId="0" fontId="53" fillId="0" borderId="40" xfId="0" applyFont="1" applyBorder="1" applyAlignment="1" applyProtection="1">
      <alignment horizontal="left" vertical="center"/>
      <protection locked="0"/>
    </xf>
    <xf numFmtId="0" fontId="53" fillId="0" borderId="40" xfId="0" applyFont="1" applyBorder="1" applyAlignment="1" applyProtection="1">
      <alignment horizontal="left" vertical="center"/>
      <protection locked="0"/>
    </xf>
    <xf numFmtId="0" fontId="52" fillId="0" borderId="40" xfId="0" applyFont="1" applyBorder="1" applyAlignment="1" applyProtection="1">
      <alignment horizontal="left" vertical="center"/>
      <protection locked="0"/>
    </xf>
    <xf numFmtId="0" fontId="7" fillId="0" borderId="40" xfId="0" applyFont="1" applyBorder="1" applyProtection="1">
      <protection locked="0"/>
    </xf>
    <xf numFmtId="0" fontId="30" fillId="0" borderId="40" xfId="0" applyFont="1" applyBorder="1" applyProtection="1">
      <protection locked="0"/>
    </xf>
    <xf numFmtId="0" fontId="30" fillId="0" borderId="40" xfId="0" applyFont="1" applyBorder="1" applyAlignment="1" applyProtection="1">
      <alignment horizontal="right"/>
      <protection locked="0"/>
    </xf>
    <xf numFmtId="0" fontId="31" fillId="0" borderId="40" xfId="0" applyFont="1" applyBorder="1" applyAlignment="1" applyProtection="1">
      <alignment horizontal="right"/>
      <protection locked="0"/>
    </xf>
    <xf numFmtId="14" fontId="30" fillId="0" borderId="41" xfId="0" applyNumberFormat="1" applyFont="1" applyBorder="1" applyProtection="1">
      <protection locked="0"/>
    </xf>
  </cellXfs>
  <cellStyles count="4">
    <cellStyle name="Hypertextový odkaz" xfId="1" builtinId="8"/>
    <cellStyle name="Normální" xfId="0" builtinId="0"/>
    <cellStyle name="normální 2" xfId="2" xr:uid="{00000000-0005-0000-0000-000002000000}"/>
    <cellStyle name="Procenta" xfId="3" builtinId="5"/>
  </cellStyles>
  <dxfs count="10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</font>
      <fill>
        <patternFill patternType="gray0625"/>
      </fill>
    </dxf>
    <dxf>
      <font>
        <b/>
        <i val="0"/>
        <strike val="0"/>
      </font>
      <fill>
        <patternFill patternType="gray0625"/>
      </fill>
    </dxf>
    <dxf>
      <font>
        <b val="0"/>
        <i/>
        <strike val="0"/>
      </font>
      <fill>
        <patternFill patternType="gray0625">
          <bgColor theme="0"/>
        </patternFill>
      </fill>
      <border>
        <vertical/>
        <horizontal/>
      </border>
    </dxf>
    <dxf>
      <font>
        <b val="0"/>
        <i/>
        <strike val="0"/>
      </font>
      <fill>
        <patternFill patternType="gray0625">
          <bgColor theme="0"/>
        </patternFill>
      </fill>
      <border>
        <vertical/>
        <horizontal/>
      </border>
    </dxf>
    <dxf>
      <font>
        <b/>
        <i val="0"/>
        <strike val="0"/>
      </font>
      <fill>
        <patternFill patternType="gray0625"/>
      </fill>
    </dxf>
    <dxf>
      <font>
        <b val="0"/>
        <i/>
        <strike val="0"/>
      </font>
      <fill>
        <patternFill patternType="gray0625">
          <bgColor theme="0"/>
        </patternFill>
      </fill>
      <border>
        <vertical/>
        <horizontal/>
      </border>
    </dxf>
    <dxf>
      <font>
        <b val="0"/>
        <i/>
        <strike val="0"/>
      </font>
      <fill>
        <patternFill patternType="gray0625">
          <bgColor theme="0"/>
        </patternFill>
      </fill>
      <border>
        <vertical/>
        <horizontal/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6600"/>
      <color rgb="FF4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95250</xdr:colOff>
          <xdr:row>10</xdr:row>
          <xdr:rowOff>19050</xdr:rowOff>
        </xdr:from>
        <xdr:to>
          <xdr:col>31</xdr:col>
          <xdr:colOff>704850</xdr:colOff>
          <xdr:row>10</xdr:row>
          <xdr:rowOff>209550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cs-CZ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další řádek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52</xdr:row>
          <xdr:rowOff>9525</xdr:rowOff>
        </xdr:from>
        <xdr:to>
          <xdr:col>34</xdr:col>
          <xdr:colOff>28575</xdr:colOff>
          <xdr:row>53</xdr:row>
          <xdr:rowOff>19050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cs-CZ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další řádek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10</xdr:row>
          <xdr:rowOff>19050</xdr:rowOff>
        </xdr:from>
        <xdr:to>
          <xdr:col>25</xdr:col>
          <xdr:colOff>228600</xdr:colOff>
          <xdr:row>10</xdr:row>
          <xdr:rowOff>209550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cs-CZ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další stejný řádek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723900</xdr:colOff>
          <xdr:row>10</xdr:row>
          <xdr:rowOff>9525</xdr:rowOff>
        </xdr:from>
        <xdr:to>
          <xdr:col>34</xdr:col>
          <xdr:colOff>819150</xdr:colOff>
          <xdr:row>10</xdr:row>
          <xdr:rowOff>209550</xdr:rowOff>
        </xdr:to>
        <xdr:sp macro="" textlink="">
          <xdr:nvSpPr>
            <xdr:cNvPr id="2393" name="Button 345" descr="poznámkový řádek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0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cs-CZ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poznámkový řádek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82</xdr:row>
          <xdr:rowOff>0</xdr:rowOff>
        </xdr:from>
        <xdr:to>
          <xdr:col>31</xdr:col>
          <xdr:colOff>781050</xdr:colOff>
          <xdr:row>83</xdr:row>
          <xdr:rowOff>142875</xdr:rowOff>
        </xdr:to>
        <xdr:sp macro="" textlink="">
          <xdr:nvSpPr>
            <xdr:cNvPr id="2434" name="Button 386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0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cs-CZ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TISK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790575</xdr:colOff>
          <xdr:row>82</xdr:row>
          <xdr:rowOff>0</xdr:rowOff>
        </xdr:from>
        <xdr:to>
          <xdr:col>34</xdr:col>
          <xdr:colOff>800100</xdr:colOff>
          <xdr:row>83</xdr:row>
          <xdr:rowOff>142875</xdr:rowOff>
        </xdr:to>
        <xdr:sp macro="" textlink="">
          <xdr:nvSpPr>
            <xdr:cNvPr id="2435" name="Button 387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0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cs-CZ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PDF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10</xdr:row>
          <xdr:rowOff>19050</xdr:rowOff>
        </xdr:from>
        <xdr:to>
          <xdr:col>23</xdr:col>
          <xdr:colOff>381000</xdr:colOff>
          <xdr:row>10</xdr:row>
          <xdr:rowOff>209550</xdr:rowOff>
        </xdr:to>
        <xdr:sp macro="" textlink="">
          <xdr:nvSpPr>
            <xdr:cNvPr id="2436" name="Button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0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cs-CZ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další řádek mezi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247650</xdr:colOff>
          <xdr:row>10</xdr:row>
          <xdr:rowOff>19050</xdr:rowOff>
        </xdr:from>
        <xdr:to>
          <xdr:col>21</xdr:col>
          <xdr:colOff>419100</xdr:colOff>
          <xdr:row>10</xdr:row>
          <xdr:rowOff>209550</xdr:rowOff>
        </xdr:to>
        <xdr:sp macro="" textlink="">
          <xdr:nvSpPr>
            <xdr:cNvPr id="2437" name="Button 389" descr="zkopíruj označené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0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cs-CZ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zkopíruj označené</a:t>
              </a:r>
            </a:p>
            <a:p>
              <a:pPr algn="ctr" rtl="0">
                <a:defRPr sz="1000"/>
              </a:pPr>
              <a:endParaRPr lang="cs-CZ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212089</xdr:rowOff>
    </xdr:from>
    <xdr:to>
      <xdr:col>10</xdr:col>
      <xdr:colOff>36251</xdr:colOff>
      <xdr:row>1</xdr:row>
      <xdr:rowOff>150494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212089"/>
          <a:ext cx="3913244" cy="374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4">
    <pageSetUpPr fitToPage="1"/>
  </sheetPr>
  <dimension ref="A1:AL94"/>
  <sheetViews>
    <sheetView showGridLines="0" tabSelected="1" topLeftCell="F1" zoomScale="85" zoomScaleNormal="85" zoomScaleSheetLayoutView="110" workbookViewId="0">
      <pane ySplit="13" topLeftCell="A14" activePane="bottomLeft" state="frozen"/>
      <selection pane="bottomLeft" activeCell="Z18" sqref="Z18"/>
    </sheetView>
  </sheetViews>
  <sheetFormatPr defaultRowHeight="12.75" x14ac:dyDescent="0.2"/>
  <cols>
    <col min="1" max="1" width="3.85546875" style="88" customWidth="1"/>
    <col min="2" max="2" width="8.85546875" style="88" customWidth="1"/>
    <col min="3" max="3" width="22.42578125" style="88" customWidth="1"/>
    <col min="4" max="4" width="2" style="88" customWidth="1"/>
    <col min="5" max="5" width="3.85546875" style="219" customWidth="1"/>
    <col min="6" max="6" width="4.140625" style="219" customWidth="1"/>
    <col min="7" max="7" width="5.140625" style="219" customWidth="1"/>
    <col min="8" max="8" width="14.140625" style="88" customWidth="1"/>
    <col min="9" max="9" width="12" style="88" customWidth="1"/>
    <col min="10" max="10" width="7" style="88" customWidth="1"/>
    <col min="11" max="11" width="2.7109375" style="88" customWidth="1"/>
    <col min="12" max="12" width="6.5703125" style="88" customWidth="1"/>
    <col min="13" max="15" width="4.28515625" style="88" customWidth="1"/>
    <col min="16" max="16" width="7.85546875" style="88" customWidth="1"/>
    <col min="17" max="17" width="3.5703125" style="88" customWidth="1"/>
    <col min="18" max="18" width="0.85546875" style="88" customWidth="1"/>
    <col min="19" max="19" width="7.7109375" style="88" customWidth="1"/>
    <col min="20" max="20" width="3.5703125" style="88" customWidth="1"/>
    <col min="21" max="21" width="0.85546875" style="88" customWidth="1"/>
    <col min="22" max="24" width="9" style="88" customWidth="1"/>
    <col min="25" max="25" width="12.28515625" style="88" customWidth="1"/>
    <col min="26" max="26" width="16.42578125" style="88" customWidth="1"/>
    <col min="27" max="27" width="5.5703125" style="88" customWidth="1"/>
    <col min="28" max="28" width="4.7109375" style="88" customWidth="1"/>
    <col min="29" max="29" width="2.85546875" style="88" customWidth="1"/>
    <col min="30" max="30" width="2.42578125" style="88" customWidth="1"/>
    <col min="31" max="31" width="12.7109375" style="88" hidden="1" customWidth="1"/>
    <col min="32" max="32" width="13" style="88" customWidth="1"/>
    <col min="33" max="34" width="2.5703125" style="88" hidden="1" customWidth="1"/>
    <col min="35" max="35" width="18.140625" style="88" customWidth="1"/>
    <col min="36" max="36" width="11.28515625" style="88" hidden="1" customWidth="1"/>
    <col min="37" max="37" width="14.85546875" style="88" bestFit="1" customWidth="1"/>
    <col min="38" max="16384" width="9.140625" style="88"/>
  </cols>
  <sheetData>
    <row r="1" spans="1:38" ht="22.9" customHeight="1" x14ac:dyDescent="0.25">
      <c r="A1" s="83"/>
      <c r="B1" s="84"/>
      <c r="C1" s="85"/>
      <c r="D1" s="85"/>
      <c r="E1" s="86"/>
      <c r="F1" s="86"/>
      <c r="G1" s="87"/>
      <c r="H1" s="299" t="s">
        <v>77</v>
      </c>
      <c r="I1" s="300"/>
      <c r="J1" s="301"/>
      <c r="K1" s="301"/>
      <c r="L1" s="301"/>
      <c r="M1" s="301"/>
      <c r="N1" s="302"/>
      <c r="O1" s="303" t="s">
        <v>106</v>
      </c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4"/>
      <c r="AB1" s="305"/>
      <c r="AC1" s="305"/>
      <c r="AD1" s="306"/>
      <c r="AE1" s="306"/>
      <c r="AF1" s="307" t="s">
        <v>39</v>
      </c>
      <c r="AG1" s="307"/>
      <c r="AH1" s="307"/>
      <c r="AI1" s="308"/>
    </row>
    <row r="2" spans="1:38" ht="2.25" customHeight="1" x14ac:dyDescent="0.25">
      <c r="A2" s="89"/>
      <c r="B2" s="90"/>
      <c r="C2" s="91"/>
      <c r="D2" s="91"/>
      <c r="E2" s="92"/>
      <c r="F2" s="92"/>
      <c r="G2" s="92"/>
      <c r="H2" s="91"/>
      <c r="I2" s="93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4"/>
      <c r="AG2" s="94"/>
      <c r="AH2" s="94"/>
      <c r="AI2" s="95"/>
    </row>
    <row r="3" spans="1:38" s="91" customFormat="1" ht="13.9" customHeight="1" x14ac:dyDescent="0.2">
      <c r="A3" s="89"/>
      <c r="H3" s="62" t="s">
        <v>45</v>
      </c>
      <c r="I3" s="63"/>
      <c r="J3" s="64"/>
      <c r="K3" s="62"/>
      <c r="L3" s="62"/>
      <c r="M3" s="64"/>
      <c r="N3" s="64"/>
      <c r="O3" s="62"/>
      <c r="P3" s="62"/>
      <c r="Q3" s="62"/>
      <c r="R3" s="62"/>
      <c r="T3" s="96" t="s">
        <v>46</v>
      </c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7"/>
      <c r="AH3" s="97"/>
      <c r="AI3" s="97"/>
    </row>
    <row r="4" spans="1:38" s="91" customFormat="1" ht="3.75" customHeight="1" x14ac:dyDescent="0.2">
      <c r="A4" s="89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AI4" s="95"/>
    </row>
    <row r="5" spans="1:38" s="91" customFormat="1" x14ac:dyDescent="0.2">
      <c r="A5" s="89"/>
      <c r="G5" s="98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T5" s="99" t="s">
        <v>100</v>
      </c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1"/>
    </row>
    <row r="6" spans="1:38" s="91" customFormat="1" x14ac:dyDescent="0.2">
      <c r="A6" s="89"/>
      <c r="C6" s="102"/>
      <c r="D6" s="102"/>
      <c r="H6" s="65"/>
      <c r="I6" s="65"/>
      <c r="J6" s="55"/>
      <c r="K6" s="56"/>
      <c r="L6" s="45"/>
      <c r="M6" s="67"/>
      <c r="N6" s="67"/>
      <c r="O6" s="68"/>
      <c r="P6" s="68"/>
      <c r="Q6" s="68"/>
      <c r="R6" s="68"/>
      <c r="T6" s="105" t="s">
        <v>101</v>
      </c>
      <c r="U6" s="105"/>
      <c r="V6" s="105"/>
      <c r="W6" s="105"/>
      <c r="X6" s="105"/>
      <c r="Y6" s="105"/>
      <c r="Z6" s="105"/>
      <c r="AA6" s="105"/>
      <c r="AB6" s="105"/>
      <c r="AC6" s="104" t="s">
        <v>15</v>
      </c>
      <c r="AD6" s="104"/>
      <c r="AE6" s="106"/>
      <c r="AF6" s="103"/>
      <c r="AG6" s="103"/>
      <c r="AH6" s="103"/>
      <c r="AI6" s="107"/>
    </row>
    <row r="7" spans="1:38" s="91" customFormat="1" x14ac:dyDescent="0.2">
      <c r="A7" s="89"/>
      <c r="H7" s="65"/>
      <c r="I7" s="65"/>
      <c r="J7" s="55"/>
      <c r="K7" s="56"/>
      <c r="L7" s="53"/>
      <c r="M7" s="67"/>
      <c r="N7" s="67"/>
      <c r="O7" s="68"/>
      <c r="P7" s="68"/>
      <c r="Q7" s="68"/>
      <c r="R7" s="68"/>
      <c r="T7" s="105" t="s">
        <v>102</v>
      </c>
      <c r="U7" s="105"/>
      <c r="V7" s="105"/>
      <c r="W7" s="105"/>
      <c r="X7" s="105"/>
      <c r="Y7" s="105"/>
      <c r="Z7" s="105"/>
      <c r="AA7" s="105"/>
      <c r="AB7" s="105"/>
      <c r="AC7" s="104" t="s">
        <v>17</v>
      </c>
      <c r="AD7" s="104"/>
      <c r="AE7" s="106"/>
      <c r="AF7" s="103">
        <v>734415781</v>
      </c>
      <c r="AG7" s="103"/>
      <c r="AH7" s="103"/>
      <c r="AI7" s="107"/>
    </row>
    <row r="8" spans="1:38" s="91" customFormat="1" x14ac:dyDescent="0.2">
      <c r="A8" s="89"/>
      <c r="H8" s="65"/>
      <c r="I8" s="65"/>
      <c r="J8" s="57"/>
      <c r="K8" s="56"/>
      <c r="L8" s="53"/>
      <c r="M8" s="67"/>
      <c r="N8" s="67"/>
      <c r="O8" s="68"/>
      <c r="P8" s="68"/>
      <c r="Q8" s="68"/>
      <c r="R8" s="68"/>
      <c r="T8" s="105" t="s">
        <v>103</v>
      </c>
      <c r="U8" s="105"/>
      <c r="V8" s="105"/>
      <c r="W8" s="105"/>
      <c r="X8" s="105"/>
      <c r="Y8" s="105"/>
      <c r="Z8" s="105"/>
      <c r="AA8" s="105"/>
      <c r="AB8" s="105"/>
      <c r="AC8" s="104" t="s">
        <v>18</v>
      </c>
      <c r="AD8" s="104"/>
      <c r="AE8" s="106"/>
      <c r="AF8" s="69" t="s">
        <v>105</v>
      </c>
      <c r="AG8" s="108"/>
      <c r="AH8" s="108"/>
      <c r="AI8" s="109"/>
    </row>
    <row r="9" spans="1:38" s="91" customFormat="1" x14ac:dyDescent="0.2">
      <c r="A9" s="89"/>
      <c r="C9" s="110"/>
      <c r="D9" s="111"/>
      <c r="E9" s="111"/>
      <c r="F9" s="111"/>
      <c r="G9" s="111"/>
      <c r="H9" s="58"/>
      <c r="I9" s="59"/>
      <c r="J9" s="60"/>
      <c r="K9" s="56"/>
      <c r="L9" s="61"/>
      <c r="M9" s="70"/>
      <c r="N9" s="70"/>
      <c r="O9" s="70"/>
      <c r="P9" s="70"/>
      <c r="Q9" s="70"/>
      <c r="R9" s="70"/>
      <c r="T9" s="105" t="s">
        <v>104</v>
      </c>
      <c r="U9" s="105"/>
      <c r="V9" s="105"/>
      <c r="W9" s="105"/>
      <c r="X9" s="105"/>
      <c r="Z9" s="113" t="s">
        <v>76</v>
      </c>
      <c r="AA9" s="113"/>
      <c r="AB9" s="113"/>
      <c r="AC9" s="113"/>
      <c r="AD9" s="113"/>
      <c r="AE9" s="106"/>
      <c r="AF9" s="114" t="s">
        <v>168</v>
      </c>
      <c r="AG9" s="114"/>
      <c r="AH9" s="114"/>
      <c r="AI9" s="115"/>
    </row>
    <row r="10" spans="1:38" s="91" customFormat="1" ht="3" customHeight="1" thickBot="1" x14ac:dyDescent="0.25">
      <c r="A10" s="89"/>
      <c r="B10" s="116"/>
      <c r="C10" s="116"/>
      <c r="D10" s="116"/>
      <c r="E10" s="116"/>
      <c r="F10" s="116"/>
      <c r="G10" s="54"/>
      <c r="H10" s="54"/>
      <c r="I10" s="54"/>
      <c r="J10" s="54"/>
      <c r="K10" s="117"/>
      <c r="M10" s="112"/>
      <c r="N10" s="112"/>
      <c r="O10" s="118"/>
      <c r="P10" s="118"/>
      <c r="Q10" s="118"/>
      <c r="R10" s="118"/>
      <c r="T10" s="119"/>
      <c r="U10" s="88"/>
      <c r="V10" s="88"/>
      <c r="W10" s="88"/>
      <c r="X10" s="88"/>
      <c r="Y10" s="88"/>
      <c r="Z10" s="88"/>
      <c r="AA10" s="88"/>
      <c r="AB10" s="88"/>
      <c r="AC10" s="120"/>
      <c r="AD10" s="121"/>
      <c r="AE10" s="121"/>
      <c r="AF10" s="88"/>
      <c r="AG10" s="106"/>
      <c r="AH10" s="106"/>
      <c r="AI10" s="122"/>
    </row>
    <row r="11" spans="1:38" s="128" customFormat="1" ht="17.45" customHeight="1" thickBot="1" x14ac:dyDescent="0.25">
      <c r="A11" s="123"/>
      <c r="B11" s="124" t="s">
        <v>23</v>
      </c>
      <c r="C11" s="125"/>
      <c r="D11" s="125"/>
      <c r="E11" s="126"/>
      <c r="F11" s="126"/>
      <c r="G11" s="126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7"/>
    </row>
    <row r="12" spans="1:38" s="111" customFormat="1" ht="16.149999999999999" customHeight="1" thickTop="1" x14ac:dyDescent="0.2">
      <c r="A12" s="129"/>
      <c r="B12" s="130" t="s">
        <v>29</v>
      </c>
      <c r="C12" s="131" t="s">
        <v>11</v>
      </c>
      <c r="D12" s="132" t="s">
        <v>9</v>
      </c>
      <c r="E12" s="131" t="s">
        <v>58</v>
      </c>
      <c r="F12" s="131"/>
      <c r="G12" s="131"/>
      <c r="H12" s="131" t="s">
        <v>1</v>
      </c>
      <c r="I12" s="133" t="s">
        <v>22</v>
      </c>
      <c r="J12" s="131" t="s">
        <v>2</v>
      </c>
      <c r="K12" s="134" t="s">
        <v>3</v>
      </c>
      <c r="L12" s="135"/>
      <c r="M12" s="131" t="s">
        <v>12</v>
      </c>
      <c r="N12" s="131"/>
      <c r="O12" s="131"/>
      <c r="P12" s="131" t="s">
        <v>21</v>
      </c>
      <c r="Q12" s="131"/>
      <c r="R12" s="136"/>
      <c r="S12" s="131" t="s">
        <v>30</v>
      </c>
      <c r="T12" s="131"/>
      <c r="U12" s="136"/>
      <c r="V12" s="137" t="s">
        <v>112</v>
      </c>
      <c r="W12" s="137" t="s">
        <v>165</v>
      </c>
      <c r="X12" s="138" t="s">
        <v>115</v>
      </c>
      <c r="Y12" s="138" t="s">
        <v>128</v>
      </c>
      <c r="Z12" s="138" t="s">
        <v>164</v>
      </c>
      <c r="AA12" s="139" t="s">
        <v>169</v>
      </c>
      <c r="AB12" s="140"/>
      <c r="AC12" s="139"/>
      <c r="AD12" s="140"/>
      <c r="AE12" s="141"/>
      <c r="AF12" s="142" t="s">
        <v>20</v>
      </c>
      <c r="AG12" s="143"/>
      <c r="AH12" s="143"/>
      <c r="AI12" s="144" t="s">
        <v>4</v>
      </c>
    </row>
    <row r="13" spans="1:38" s="150" customFormat="1" ht="21" customHeight="1" x14ac:dyDescent="0.2">
      <c r="A13" s="145"/>
      <c r="B13" s="146"/>
      <c r="C13" s="147"/>
      <c r="D13" s="148"/>
      <c r="E13" s="149" t="s">
        <v>13</v>
      </c>
      <c r="F13" s="237" t="s">
        <v>14</v>
      </c>
      <c r="G13" s="238" t="s">
        <v>24</v>
      </c>
      <c r="H13" s="239"/>
      <c r="I13" s="239"/>
      <c r="J13" s="239"/>
      <c r="K13" s="240"/>
      <c r="L13" s="241"/>
      <c r="M13" s="220" t="s">
        <v>5</v>
      </c>
      <c r="N13" s="237" t="s">
        <v>6</v>
      </c>
      <c r="O13" s="238" t="s">
        <v>98</v>
      </c>
      <c r="P13" s="220" t="s">
        <v>7</v>
      </c>
      <c r="Q13" s="221" t="str">
        <f>IF(SUM(Q14:Q14)=0,"","sleva/ příplatek")</f>
        <v/>
      </c>
      <c r="R13" s="222"/>
      <c r="S13" s="220" t="s">
        <v>7</v>
      </c>
      <c r="T13" s="221" t="str">
        <f>IF(SUM(T14:U14)=0,"","sleva/ příplatek")</f>
        <v/>
      </c>
      <c r="U13" s="222"/>
      <c r="V13" s="223"/>
      <c r="W13" s="223"/>
      <c r="X13" s="224"/>
      <c r="Y13" s="224"/>
      <c r="Z13" s="225"/>
      <c r="AA13" s="226"/>
      <c r="AB13" s="227"/>
      <c r="AC13" s="226"/>
      <c r="AD13" s="227"/>
      <c r="AE13" s="228"/>
      <c r="AF13" s="229" t="s">
        <v>41</v>
      </c>
      <c r="AG13" s="220"/>
      <c r="AH13" s="220"/>
      <c r="AI13" s="242"/>
      <c r="AJ13" s="150" t="s">
        <v>42</v>
      </c>
      <c r="AL13" s="151"/>
    </row>
    <row r="14" spans="1:38" s="151" customFormat="1" ht="12" customHeight="1" x14ac:dyDescent="0.2">
      <c r="A14" s="152"/>
      <c r="B14" s="153" t="s">
        <v>107</v>
      </c>
      <c r="C14" s="154" t="s">
        <v>108</v>
      </c>
      <c r="D14" s="155"/>
      <c r="E14" s="156">
        <v>80</v>
      </c>
      <c r="F14" s="252">
        <v>197</v>
      </c>
      <c r="G14" s="253"/>
      <c r="H14" s="252" t="s">
        <v>109</v>
      </c>
      <c r="I14" s="252" t="s">
        <v>110</v>
      </c>
      <c r="J14" s="252"/>
      <c r="K14" s="254" t="s">
        <v>111</v>
      </c>
      <c r="L14" s="234"/>
      <c r="M14" s="252">
        <v>1</v>
      </c>
      <c r="N14" s="252"/>
      <c r="O14" s="252"/>
      <c r="P14" s="292"/>
      <c r="Q14" s="293"/>
      <c r="R14" s="293"/>
      <c r="S14" s="292"/>
      <c r="T14" s="293"/>
      <c r="U14" s="293"/>
      <c r="V14" s="294"/>
      <c r="W14" s="294"/>
      <c r="X14" s="294"/>
      <c r="Y14" s="294"/>
      <c r="Z14" s="294"/>
      <c r="AA14" s="295"/>
      <c r="AB14" s="295"/>
      <c r="AC14" s="296"/>
      <c r="AD14" s="296"/>
      <c r="AE14" s="232" t="str">
        <f t="shared" ref="AE14:AE50" si="0">IF(OR((M14+N14+O14)=0,AND(P14="",S14="",V14="",W14="",X14="",Y14="",Z14="",AA14="",AC14="")),"",ROUND((M14+N14+O14)*SUM(P14,S14,V14:AD14),2))</f>
        <v/>
      </c>
      <c r="AF14" s="233" t="str">
        <f t="shared" ref="AF14:AF50" si="1">IF(OR((M14+N14+O14)=0,AND(P14="",S14="",V14="",W14="",X14="",Y14="",Z14="",AA14="",AC14="")),"",ROUND((M14+N14+O14)*SUM((1+Q14)*P14,(1+T14)*S14,V14:AD14),2))</f>
        <v/>
      </c>
      <c r="AG14" s="233" t="s">
        <v>99</v>
      </c>
      <c r="AH14" s="255" t="s">
        <v>0</v>
      </c>
      <c r="AI14" s="256" t="s">
        <v>159</v>
      </c>
      <c r="AJ14" s="157">
        <f t="shared" ref="AJ14:AJ50" si="2">SUM(M14:O14)*COUNT(P14,S14)</f>
        <v>0</v>
      </c>
    </row>
    <row r="15" spans="1:38" s="151" customFormat="1" ht="12" customHeight="1" x14ac:dyDescent="0.2">
      <c r="A15" s="152"/>
      <c r="B15" s="153" t="s">
        <v>113</v>
      </c>
      <c r="C15" s="154" t="s">
        <v>108</v>
      </c>
      <c r="D15" s="155"/>
      <c r="E15" s="156">
        <v>80</v>
      </c>
      <c r="F15" s="252">
        <v>197</v>
      </c>
      <c r="G15" s="253"/>
      <c r="H15" s="252" t="s">
        <v>109</v>
      </c>
      <c r="I15" s="252" t="s">
        <v>110</v>
      </c>
      <c r="J15" s="252"/>
      <c r="K15" s="254" t="s">
        <v>111</v>
      </c>
      <c r="L15" s="234"/>
      <c r="M15" s="252">
        <v>1</v>
      </c>
      <c r="N15" s="252"/>
      <c r="O15" s="252"/>
      <c r="P15" s="292"/>
      <c r="Q15" s="293"/>
      <c r="R15" s="297"/>
      <c r="S15" s="292"/>
      <c r="T15" s="293"/>
      <c r="U15" s="297"/>
      <c r="V15" s="294"/>
      <c r="W15" s="294"/>
      <c r="X15" s="294"/>
      <c r="Y15" s="294"/>
      <c r="Z15" s="294"/>
      <c r="AA15" s="295"/>
      <c r="AB15" s="295"/>
      <c r="AC15" s="296"/>
      <c r="AD15" s="297"/>
      <c r="AE15" s="232" t="str">
        <f t="shared" si="0"/>
        <v/>
      </c>
      <c r="AF15" s="233" t="str">
        <f t="shared" si="1"/>
        <v/>
      </c>
      <c r="AG15" s="233" t="s">
        <v>99</v>
      </c>
      <c r="AH15" s="255" t="s">
        <v>0</v>
      </c>
      <c r="AI15" s="256"/>
      <c r="AJ15" s="157">
        <f t="shared" si="2"/>
        <v>0</v>
      </c>
    </row>
    <row r="16" spans="1:38" s="151" customFormat="1" ht="12" customHeight="1" x14ac:dyDescent="0.2">
      <c r="A16" s="152"/>
      <c r="B16" s="153" t="s">
        <v>114</v>
      </c>
      <c r="C16" s="154" t="s">
        <v>151</v>
      </c>
      <c r="D16" s="155"/>
      <c r="E16" s="156">
        <v>80</v>
      </c>
      <c r="F16" s="252">
        <v>197</v>
      </c>
      <c r="G16" s="253"/>
      <c r="H16" s="252" t="s">
        <v>109</v>
      </c>
      <c r="I16" s="252" t="s">
        <v>110</v>
      </c>
      <c r="J16" s="252"/>
      <c r="K16" s="254" t="s">
        <v>111</v>
      </c>
      <c r="L16" s="234"/>
      <c r="M16" s="252"/>
      <c r="N16" s="252">
        <v>1</v>
      </c>
      <c r="O16" s="252"/>
      <c r="P16" s="292"/>
      <c r="Q16" s="293"/>
      <c r="R16" s="297"/>
      <c r="S16" s="292"/>
      <c r="T16" s="293"/>
      <c r="U16" s="297"/>
      <c r="V16" s="294"/>
      <c r="W16" s="294"/>
      <c r="X16" s="294"/>
      <c r="Y16" s="294"/>
      <c r="Z16" s="294"/>
      <c r="AA16" s="295"/>
      <c r="AB16" s="295"/>
      <c r="AC16" s="296"/>
      <c r="AD16" s="297"/>
      <c r="AE16" s="232" t="str">
        <f t="shared" si="0"/>
        <v/>
      </c>
      <c r="AF16" s="233" t="str">
        <f t="shared" si="1"/>
        <v/>
      </c>
      <c r="AG16" s="233" t="s">
        <v>99</v>
      </c>
      <c r="AH16" s="255" t="s">
        <v>0</v>
      </c>
      <c r="AI16" s="256" t="s">
        <v>160</v>
      </c>
      <c r="AJ16" s="157">
        <f t="shared" si="2"/>
        <v>0</v>
      </c>
    </row>
    <row r="17" spans="1:36" s="151" customFormat="1" ht="12" customHeight="1" x14ac:dyDescent="0.2">
      <c r="A17" s="152"/>
      <c r="B17" s="153" t="s">
        <v>116</v>
      </c>
      <c r="C17" s="154" t="s">
        <v>150</v>
      </c>
      <c r="D17" s="155"/>
      <c r="E17" s="156">
        <v>110</v>
      </c>
      <c r="F17" s="252">
        <v>197</v>
      </c>
      <c r="G17" s="253"/>
      <c r="H17" s="252" t="s">
        <v>109</v>
      </c>
      <c r="I17" s="252" t="s">
        <v>110</v>
      </c>
      <c r="J17" s="252"/>
      <c r="K17" s="254" t="s">
        <v>111</v>
      </c>
      <c r="L17" s="234"/>
      <c r="M17" s="252">
        <v>1</v>
      </c>
      <c r="N17" s="252"/>
      <c r="O17" s="252"/>
      <c r="P17" s="292"/>
      <c r="Q17" s="293"/>
      <c r="R17" s="297"/>
      <c r="S17" s="292"/>
      <c r="T17" s="293"/>
      <c r="U17" s="297"/>
      <c r="V17" s="294"/>
      <c r="W17" s="294"/>
      <c r="X17" s="294"/>
      <c r="Y17" s="294"/>
      <c r="Z17" s="294"/>
      <c r="AA17" s="295"/>
      <c r="AB17" s="295"/>
      <c r="AC17" s="296"/>
      <c r="AD17" s="297"/>
      <c r="AE17" s="232" t="str">
        <f t="shared" si="0"/>
        <v/>
      </c>
      <c r="AF17" s="233" t="str">
        <f t="shared" si="1"/>
        <v/>
      </c>
      <c r="AG17" s="233" t="s">
        <v>99</v>
      </c>
      <c r="AH17" s="255" t="s">
        <v>0</v>
      </c>
      <c r="AI17" s="256"/>
      <c r="AJ17" s="157">
        <f t="shared" si="2"/>
        <v>0</v>
      </c>
    </row>
    <row r="18" spans="1:36" s="151" customFormat="1" ht="12" customHeight="1" x14ac:dyDescent="0.2">
      <c r="A18" s="152"/>
      <c r="B18" s="153" t="s">
        <v>117</v>
      </c>
      <c r="C18" s="154" t="s">
        <v>150</v>
      </c>
      <c r="D18" s="155"/>
      <c r="E18" s="156">
        <v>110</v>
      </c>
      <c r="F18" s="252">
        <v>197</v>
      </c>
      <c r="G18" s="253"/>
      <c r="H18" s="252" t="s">
        <v>109</v>
      </c>
      <c r="I18" s="252" t="s">
        <v>110</v>
      </c>
      <c r="J18" s="252"/>
      <c r="K18" s="254" t="s">
        <v>111</v>
      </c>
      <c r="L18" s="234"/>
      <c r="M18" s="252">
        <v>1</v>
      </c>
      <c r="N18" s="252"/>
      <c r="O18" s="252"/>
      <c r="P18" s="292"/>
      <c r="Q18" s="293"/>
      <c r="R18" s="297"/>
      <c r="S18" s="292"/>
      <c r="T18" s="293"/>
      <c r="U18" s="297"/>
      <c r="V18" s="294"/>
      <c r="W18" s="294"/>
      <c r="X18" s="294"/>
      <c r="Y18" s="294"/>
      <c r="Z18" s="294"/>
      <c r="AA18" s="295"/>
      <c r="AB18" s="295"/>
      <c r="AC18" s="296"/>
      <c r="AD18" s="297"/>
      <c r="AE18" s="232" t="str">
        <f t="shared" si="0"/>
        <v/>
      </c>
      <c r="AF18" s="233" t="str">
        <f t="shared" si="1"/>
        <v/>
      </c>
      <c r="AG18" s="233" t="s">
        <v>99</v>
      </c>
      <c r="AH18" s="255" t="s">
        <v>0</v>
      </c>
      <c r="AI18" s="256"/>
      <c r="AJ18" s="157">
        <f t="shared" si="2"/>
        <v>0</v>
      </c>
    </row>
    <row r="19" spans="1:36" s="151" customFormat="1" ht="12" customHeight="1" x14ac:dyDescent="0.2">
      <c r="A19" s="152"/>
      <c r="B19" s="153" t="s">
        <v>118</v>
      </c>
      <c r="C19" s="154" t="s">
        <v>150</v>
      </c>
      <c r="D19" s="155"/>
      <c r="E19" s="156">
        <v>110</v>
      </c>
      <c r="F19" s="252">
        <v>197</v>
      </c>
      <c r="G19" s="253"/>
      <c r="H19" s="252" t="s">
        <v>109</v>
      </c>
      <c r="I19" s="252" t="s">
        <v>110</v>
      </c>
      <c r="J19" s="252"/>
      <c r="K19" s="254" t="s">
        <v>111</v>
      </c>
      <c r="L19" s="234"/>
      <c r="M19" s="252">
        <v>1</v>
      </c>
      <c r="N19" s="252"/>
      <c r="O19" s="252"/>
      <c r="P19" s="292"/>
      <c r="Q19" s="293"/>
      <c r="R19" s="297"/>
      <c r="S19" s="292"/>
      <c r="T19" s="293"/>
      <c r="U19" s="297"/>
      <c r="V19" s="294"/>
      <c r="W19" s="294"/>
      <c r="X19" s="294"/>
      <c r="Y19" s="294"/>
      <c r="Z19" s="294"/>
      <c r="AA19" s="295"/>
      <c r="AB19" s="295"/>
      <c r="AC19" s="296"/>
      <c r="AD19" s="297"/>
      <c r="AE19" s="232" t="str">
        <f t="shared" si="0"/>
        <v/>
      </c>
      <c r="AF19" s="233" t="str">
        <f t="shared" si="1"/>
        <v/>
      </c>
      <c r="AG19" s="233" t="s">
        <v>99</v>
      </c>
      <c r="AH19" s="255" t="s">
        <v>0</v>
      </c>
      <c r="AI19" s="256"/>
      <c r="AJ19" s="157">
        <f t="shared" si="2"/>
        <v>0</v>
      </c>
    </row>
    <row r="20" spans="1:36" s="151" customFormat="1" ht="12" customHeight="1" x14ac:dyDescent="0.2">
      <c r="A20" s="152"/>
      <c r="B20" s="153" t="s">
        <v>119</v>
      </c>
      <c r="C20" s="154" t="s">
        <v>150</v>
      </c>
      <c r="D20" s="155"/>
      <c r="E20" s="156">
        <v>110</v>
      </c>
      <c r="F20" s="252">
        <v>197</v>
      </c>
      <c r="G20" s="253"/>
      <c r="H20" s="252" t="s">
        <v>109</v>
      </c>
      <c r="I20" s="252" t="s">
        <v>110</v>
      </c>
      <c r="J20" s="252"/>
      <c r="K20" s="254" t="s">
        <v>111</v>
      </c>
      <c r="L20" s="234"/>
      <c r="M20" s="252"/>
      <c r="N20" s="252">
        <v>1</v>
      </c>
      <c r="O20" s="252"/>
      <c r="P20" s="292"/>
      <c r="Q20" s="293"/>
      <c r="R20" s="297"/>
      <c r="S20" s="292"/>
      <c r="T20" s="293"/>
      <c r="U20" s="297"/>
      <c r="V20" s="294"/>
      <c r="W20" s="294"/>
      <c r="X20" s="294"/>
      <c r="Y20" s="294"/>
      <c r="Z20" s="294"/>
      <c r="AA20" s="295"/>
      <c r="AB20" s="295"/>
      <c r="AC20" s="296"/>
      <c r="AD20" s="297"/>
      <c r="AE20" s="232" t="str">
        <f t="shared" si="0"/>
        <v/>
      </c>
      <c r="AF20" s="233" t="str">
        <f t="shared" si="1"/>
        <v/>
      </c>
      <c r="AG20" s="233" t="s">
        <v>99</v>
      </c>
      <c r="AH20" s="255" t="s">
        <v>0</v>
      </c>
      <c r="AI20" s="256"/>
      <c r="AJ20" s="157">
        <f t="shared" si="2"/>
        <v>0</v>
      </c>
    </row>
    <row r="21" spans="1:36" s="151" customFormat="1" ht="12" customHeight="1" x14ac:dyDescent="0.2">
      <c r="A21" s="152"/>
      <c r="B21" s="153" t="s">
        <v>120</v>
      </c>
      <c r="C21" s="154" t="s">
        <v>150</v>
      </c>
      <c r="D21" s="155"/>
      <c r="E21" s="156">
        <v>110</v>
      </c>
      <c r="F21" s="252">
        <v>197</v>
      </c>
      <c r="G21" s="253"/>
      <c r="H21" s="252" t="s">
        <v>109</v>
      </c>
      <c r="I21" s="252" t="s">
        <v>110</v>
      </c>
      <c r="J21" s="252"/>
      <c r="K21" s="254" t="s">
        <v>111</v>
      </c>
      <c r="L21" s="234"/>
      <c r="M21" s="252"/>
      <c r="N21" s="252">
        <v>1</v>
      </c>
      <c r="O21" s="252"/>
      <c r="P21" s="292"/>
      <c r="Q21" s="293"/>
      <c r="R21" s="297"/>
      <c r="S21" s="292"/>
      <c r="T21" s="293"/>
      <c r="U21" s="297"/>
      <c r="V21" s="294"/>
      <c r="W21" s="294"/>
      <c r="X21" s="294"/>
      <c r="Y21" s="294"/>
      <c r="Z21" s="294"/>
      <c r="AA21" s="295"/>
      <c r="AB21" s="295"/>
      <c r="AC21" s="296"/>
      <c r="AD21" s="297"/>
      <c r="AE21" s="232" t="str">
        <f t="shared" si="0"/>
        <v/>
      </c>
      <c r="AF21" s="233" t="str">
        <f t="shared" si="1"/>
        <v/>
      </c>
      <c r="AG21" s="233" t="s">
        <v>99</v>
      </c>
      <c r="AH21" s="255" t="s">
        <v>0</v>
      </c>
      <c r="AI21" s="256"/>
      <c r="AJ21" s="157">
        <f t="shared" si="2"/>
        <v>0</v>
      </c>
    </row>
    <row r="22" spans="1:36" s="151" customFormat="1" ht="12" customHeight="1" x14ac:dyDescent="0.2">
      <c r="A22" s="152"/>
      <c r="B22" s="153" t="s">
        <v>121</v>
      </c>
      <c r="C22" s="154" t="s">
        <v>150</v>
      </c>
      <c r="D22" s="155"/>
      <c r="E22" s="156">
        <v>110</v>
      </c>
      <c r="F22" s="252">
        <v>197</v>
      </c>
      <c r="G22" s="253"/>
      <c r="H22" s="252" t="s">
        <v>109</v>
      </c>
      <c r="I22" s="252" t="s">
        <v>110</v>
      </c>
      <c r="J22" s="252"/>
      <c r="K22" s="254" t="s">
        <v>111</v>
      </c>
      <c r="L22" s="234"/>
      <c r="M22" s="252">
        <v>1</v>
      </c>
      <c r="N22" s="252"/>
      <c r="O22" s="252"/>
      <c r="P22" s="292"/>
      <c r="Q22" s="293"/>
      <c r="R22" s="297"/>
      <c r="S22" s="292"/>
      <c r="T22" s="293"/>
      <c r="U22" s="297"/>
      <c r="V22" s="294"/>
      <c r="W22" s="294"/>
      <c r="X22" s="294"/>
      <c r="Y22" s="294"/>
      <c r="Z22" s="294"/>
      <c r="AA22" s="295"/>
      <c r="AB22" s="295"/>
      <c r="AC22" s="296"/>
      <c r="AD22" s="297"/>
      <c r="AE22" s="232" t="str">
        <f t="shared" si="0"/>
        <v/>
      </c>
      <c r="AF22" s="233" t="str">
        <f t="shared" si="1"/>
        <v/>
      </c>
      <c r="AG22" s="233" t="s">
        <v>99</v>
      </c>
      <c r="AH22" s="255" t="s">
        <v>0</v>
      </c>
      <c r="AI22" s="256"/>
      <c r="AJ22" s="157">
        <f t="shared" si="2"/>
        <v>0</v>
      </c>
    </row>
    <row r="23" spans="1:36" s="151" customFormat="1" ht="12" customHeight="1" x14ac:dyDescent="0.2">
      <c r="A23" s="152"/>
      <c r="B23" s="153" t="s">
        <v>122</v>
      </c>
      <c r="C23" s="154" t="s">
        <v>150</v>
      </c>
      <c r="D23" s="155"/>
      <c r="E23" s="156">
        <v>110</v>
      </c>
      <c r="F23" s="252">
        <v>197</v>
      </c>
      <c r="G23" s="253"/>
      <c r="H23" s="252" t="s">
        <v>109</v>
      </c>
      <c r="I23" s="252" t="s">
        <v>110</v>
      </c>
      <c r="J23" s="252"/>
      <c r="K23" s="254" t="s">
        <v>111</v>
      </c>
      <c r="L23" s="234"/>
      <c r="M23" s="252"/>
      <c r="N23" s="252">
        <v>1</v>
      </c>
      <c r="O23" s="252"/>
      <c r="P23" s="292"/>
      <c r="Q23" s="293"/>
      <c r="R23" s="297"/>
      <c r="S23" s="292"/>
      <c r="T23" s="293"/>
      <c r="U23" s="297"/>
      <c r="V23" s="294"/>
      <c r="W23" s="294"/>
      <c r="X23" s="294"/>
      <c r="Y23" s="294"/>
      <c r="Z23" s="294"/>
      <c r="AA23" s="295"/>
      <c r="AB23" s="295"/>
      <c r="AC23" s="296"/>
      <c r="AD23" s="297"/>
      <c r="AE23" s="232" t="str">
        <f t="shared" si="0"/>
        <v/>
      </c>
      <c r="AF23" s="233" t="str">
        <f t="shared" si="1"/>
        <v/>
      </c>
      <c r="AG23" s="233" t="s">
        <v>99</v>
      </c>
      <c r="AH23" s="255" t="s">
        <v>0</v>
      </c>
      <c r="AI23" s="256"/>
      <c r="AJ23" s="157">
        <f t="shared" si="2"/>
        <v>0</v>
      </c>
    </row>
    <row r="24" spans="1:36" s="151" customFormat="1" ht="12" customHeight="1" x14ac:dyDescent="0.2">
      <c r="A24" s="152"/>
      <c r="B24" s="153" t="s">
        <v>123</v>
      </c>
      <c r="C24" s="154" t="s">
        <v>150</v>
      </c>
      <c r="D24" s="155"/>
      <c r="E24" s="156">
        <v>110</v>
      </c>
      <c r="F24" s="252">
        <v>197</v>
      </c>
      <c r="G24" s="253"/>
      <c r="H24" s="252" t="s">
        <v>109</v>
      </c>
      <c r="I24" s="252" t="s">
        <v>110</v>
      </c>
      <c r="J24" s="252"/>
      <c r="K24" s="254" t="s">
        <v>111</v>
      </c>
      <c r="L24" s="234"/>
      <c r="M24" s="252">
        <v>1</v>
      </c>
      <c r="N24" s="252"/>
      <c r="O24" s="252"/>
      <c r="P24" s="292"/>
      <c r="Q24" s="293"/>
      <c r="R24" s="297"/>
      <c r="S24" s="292"/>
      <c r="T24" s="293"/>
      <c r="U24" s="297"/>
      <c r="V24" s="294"/>
      <c r="W24" s="294"/>
      <c r="X24" s="294"/>
      <c r="Y24" s="294"/>
      <c r="Z24" s="294"/>
      <c r="AA24" s="295"/>
      <c r="AB24" s="295"/>
      <c r="AC24" s="296"/>
      <c r="AD24" s="297"/>
      <c r="AE24" s="232" t="str">
        <f t="shared" si="0"/>
        <v/>
      </c>
      <c r="AF24" s="233" t="str">
        <f t="shared" si="1"/>
        <v/>
      </c>
      <c r="AG24" s="233" t="s">
        <v>99</v>
      </c>
      <c r="AH24" s="255" t="s">
        <v>0</v>
      </c>
      <c r="AI24" s="256"/>
      <c r="AJ24" s="157">
        <f t="shared" si="2"/>
        <v>0</v>
      </c>
    </row>
    <row r="25" spans="1:36" s="151" customFormat="1" ht="12" customHeight="1" x14ac:dyDescent="0.2">
      <c r="A25" s="152"/>
      <c r="B25" s="153" t="s">
        <v>124</v>
      </c>
      <c r="C25" s="154" t="s">
        <v>150</v>
      </c>
      <c r="D25" s="155"/>
      <c r="E25" s="156">
        <v>110</v>
      </c>
      <c r="F25" s="252">
        <v>197</v>
      </c>
      <c r="G25" s="253"/>
      <c r="H25" s="252" t="s">
        <v>109</v>
      </c>
      <c r="I25" s="252" t="s">
        <v>110</v>
      </c>
      <c r="J25" s="252"/>
      <c r="K25" s="254" t="s">
        <v>111</v>
      </c>
      <c r="L25" s="234"/>
      <c r="M25" s="252">
        <v>1</v>
      </c>
      <c r="N25" s="252"/>
      <c r="O25" s="252"/>
      <c r="P25" s="292"/>
      <c r="Q25" s="293"/>
      <c r="R25" s="297"/>
      <c r="S25" s="292"/>
      <c r="T25" s="293"/>
      <c r="U25" s="297"/>
      <c r="V25" s="294"/>
      <c r="W25" s="294"/>
      <c r="X25" s="294"/>
      <c r="Y25" s="294"/>
      <c r="Z25" s="294"/>
      <c r="AA25" s="295"/>
      <c r="AB25" s="295"/>
      <c r="AC25" s="296"/>
      <c r="AD25" s="297"/>
      <c r="AE25" s="232" t="str">
        <f t="shared" si="0"/>
        <v/>
      </c>
      <c r="AF25" s="233" t="str">
        <f t="shared" si="1"/>
        <v/>
      </c>
      <c r="AG25" s="233" t="s">
        <v>99</v>
      </c>
      <c r="AH25" s="255" t="s">
        <v>0</v>
      </c>
      <c r="AI25" s="256"/>
      <c r="AJ25" s="157">
        <f t="shared" si="2"/>
        <v>0</v>
      </c>
    </row>
    <row r="26" spans="1:36" s="151" customFormat="1" ht="12" customHeight="1" x14ac:dyDescent="0.2">
      <c r="A26" s="152"/>
      <c r="B26" s="153" t="s">
        <v>125</v>
      </c>
      <c r="C26" s="154" t="s">
        <v>150</v>
      </c>
      <c r="D26" s="155"/>
      <c r="E26" s="156">
        <v>110</v>
      </c>
      <c r="F26" s="252">
        <v>197</v>
      </c>
      <c r="G26" s="253"/>
      <c r="H26" s="252" t="s">
        <v>109</v>
      </c>
      <c r="I26" s="252" t="s">
        <v>110</v>
      </c>
      <c r="J26" s="252"/>
      <c r="K26" s="254" t="s">
        <v>111</v>
      </c>
      <c r="L26" s="234"/>
      <c r="M26" s="252">
        <v>1</v>
      </c>
      <c r="N26" s="252"/>
      <c r="O26" s="252"/>
      <c r="P26" s="292"/>
      <c r="Q26" s="293"/>
      <c r="R26" s="297"/>
      <c r="S26" s="292"/>
      <c r="T26" s="293"/>
      <c r="U26" s="297"/>
      <c r="V26" s="294"/>
      <c r="W26" s="294"/>
      <c r="X26" s="294"/>
      <c r="Y26" s="294"/>
      <c r="Z26" s="294"/>
      <c r="AA26" s="295"/>
      <c r="AB26" s="295"/>
      <c r="AC26" s="296"/>
      <c r="AD26" s="297"/>
      <c r="AE26" s="232" t="str">
        <f t="shared" si="0"/>
        <v/>
      </c>
      <c r="AF26" s="233" t="str">
        <f t="shared" si="1"/>
        <v/>
      </c>
      <c r="AG26" s="233" t="s">
        <v>99</v>
      </c>
      <c r="AH26" s="255" t="s">
        <v>0</v>
      </c>
      <c r="AI26" s="256"/>
      <c r="AJ26" s="157">
        <f t="shared" si="2"/>
        <v>0</v>
      </c>
    </row>
    <row r="27" spans="1:36" s="151" customFormat="1" ht="12" customHeight="1" x14ac:dyDescent="0.2">
      <c r="A27" s="152"/>
      <c r="B27" s="153" t="s">
        <v>114</v>
      </c>
      <c r="C27" s="154" t="s">
        <v>140</v>
      </c>
      <c r="D27" s="155"/>
      <c r="E27" s="156">
        <v>80</v>
      </c>
      <c r="F27" s="252">
        <v>197</v>
      </c>
      <c r="G27" s="253"/>
      <c r="H27" s="252" t="s">
        <v>109</v>
      </c>
      <c r="I27" s="252" t="s">
        <v>110</v>
      </c>
      <c r="J27" s="252"/>
      <c r="K27" s="254" t="s">
        <v>111</v>
      </c>
      <c r="L27" s="234"/>
      <c r="M27" s="252"/>
      <c r="N27" s="252">
        <v>1</v>
      </c>
      <c r="O27" s="252"/>
      <c r="P27" s="292"/>
      <c r="Q27" s="293"/>
      <c r="R27" s="297"/>
      <c r="S27" s="292"/>
      <c r="T27" s="293"/>
      <c r="U27" s="297"/>
      <c r="V27" s="294"/>
      <c r="W27" s="294"/>
      <c r="X27" s="294"/>
      <c r="Y27" s="294"/>
      <c r="Z27" s="294"/>
      <c r="AA27" s="295"/>
      <c r="AB27" s="295"/>
      <c r="AC27" s="296"/>
      <c r="AD27" s="297"/>
      <c r="AE27" s="232" t="str">
        <f t="shared" si="0"/>
        <v/>
      </c>
      <c r="AF27" s="233" t="str">
        <f t="shared" si="1"/>
        <v/>
      </c>
      <c r="AG27" s="233" t="s">
        <v>99</v>
      </c>
      <c r="AH27" s="255" t="s">
        <v>0</v>
      </c>
      <c r="AI27" s="256" t="s">
        <v>160</v>
      </c>
      <c r="AJ27" s="157">
        <f t="shared" si="2"/>
        <v>0</v>
      </c>
    </row>
    <row r="28" spans="1:36" s="151" customFormat="1" ht="12" customHeight="1" x14ac:dyDescent="0.2">
      <c r="A28" s="152"/>
      <c r="B28" s="153" t="s">
        <v>126</v>
      </c>
      <c r="C28" s="154" t="s">
        <v>150</v>
      </c>
      <c r="D28" s="155"/>
      <c r="E28" s="156">
        <v>110</v>
      </c>
      <c r="F28" s="252">
        <v>197</v>
      </c>
      <c r="G28" s="253"/>
      <c r="H28" s="252" t="s">
        <v>109</v>
      </c>
      <c r="I28" s="252" t="s">
        <v>110</v>
      </c>
      <c r="J28" s="252"/>
      <c r="K28" s="254" t="s">
        <v>111</v>
      </c>
      <c r="L28" s="234"/>
      <c r="M28" s="252">
        <v>1</v>
      </c>
      <c r="N28" s="252"/>
      <c r="O28" s="252"/>
      <c r="P28" s="292"/>
      <c r="Q28" s="293"/>
      <c r="R28" s="297"/>
      <c r="S28" s="292"/>
      <c r="T28" s="293"/>
      <c r="U28" s="297"/>
      <c r="V28" s="294"/>
      <c r="W28" s="294"/>
      <c r="X28" s="294"/>
      <c r="Y28" s="294"/>
      <c r="Z28" s="294"/>
      <c r="AA28" s="295"/>
      <c r="AB28" s="295"/>
      <c r="AC28" s="296"/>
      <c r="AD28" s="297"/>
      <c r="AE28" s="232" t="str">
        <f t="shared" si="0"/>
        <v/>
      </c>
      <c r="AF28" s="233" t="str">
        <f t="shared" si="1"/>
        <v/>
      </c>
      <c r="AG28" s="233" t="s">
        <v>99</v>
      </c>
      <c r="AH28" s="255" t="s">
        <v>0</v>
      </c>
      <c r="AI28" s="256"/>
      <c r="AJ28" s="157">
        <f t="shared" si="2"/>
        <v>0</v>
      </c>
    </row>
    <row r="29" spans="1:36" s="151" customFormat="1" ht="12" customHeight="1" x14ac:dyDescent="0.2">
      <c r="A29" s="152"/>
      <c r="B29" s="153" t="s">
        <v>127</v>
      </c>
      <c r="C29" s="154" t="s">
        <v>149</v>
      </c>
      <c r="D29" s="155"/>
      <c r="E29" s="156">
        <v>60</v>
      </c>
      <c r="F29" s="252">
        <v>197</v>
      </c>
      <c r="G29" s="253"/>
      <c r="H29" s="252" t="s">
        <v>109</v>
      </c>
      <c r="I29" s="252" t="s">
        <v>110</v>
      </c>
      <c r="J29" s="252"/>
      <c r="K29" s="254" t="s">
        <v>131</v>
      </c>
      <c r="L29" s="234"/>
      <c r="M29" s="252">
        <v>1</v>
      </c>
      <c r="N29" s="252"/>
      <c r="O29" s="252"/>
      <c r="P29" s="292"/>
      <c r="Q29" s="293"/>
      <c r="R29" s="297"/>
      <c r="S29" s="292"/>
      <c r="T29" s="293"/>
      <c r="U29" s="297"/>
      <c r="V29" s="294"/>
      <c r="W29" s="294"/>
      <c r="X29" s="294"/>
      <c r="Y29" s="294"/>
      <c r="Z29" s="294"/>
      <c r="AA29" s="295"/>
      <c r="AB29" s="295"/>
      <c r="AC29" s="296"/>
      <c r="AD29" s="297"/>
      <c r="AE29" s="232" t="str">
        <f t="shared" si="0"/>
        <v/>
      </c>
      <c r="AF29" s="233" t="str">
        <f t="shared" si="1"/>
        <v/>
      </c>
      <c r="AG29" s="233" t="s">
        <v>99</v>
      </c>
      <c r="AH29" s="255" t="s">
        <v>0</v>
      </c>
      <c r="AI29" s="256"/>
      <c r="AJ29" s="157">
        <f t="shared" si="2"/>
        <v>0</v>
      </c>
    </row>
    <row r="30" spans="1:36" s="151" customFormat="1" ht="12" customHeight="1" x14ac:dyDescent="0.2">
      <c r="A30" s="152"/>
      <c r="B30" s="153" t="s">
        <v>129</v>
      </c>
      <c r="C30" s="154" t="s">
        <v>150</v>
      </c>
      <c r="D30" s="155"/>
      <c r="E30" s="156">
        <v>110</v>
      </c>
      <c r="F30" s="252">
        <v>197</v>
      </c>
      <c r="G30" s="253"/>
      <c r="H30" s="252" t="s">
        <v>109</v>
      </c>
      <c r="I30" s="252" t="s">
        <v>110</v>
      </c>
      <c r="J30" s="252"/>
      <c r="K30" s="254" t="s">
        <v>111</v>
      </c>
      <c r="L30" s="234"/>
      <c r="M30" s="252"/>
      <c r="N30" s="252">
        <v>1</v>
      </c>
      <c r="O30" s="252"/>
      <c r="P30" s="292"/>
      <c r="Q30" s="293"/>
      <c r="R30" s="297"/>
      <c r="S30" s="292"/>
      <c r="T30" s="293"/>
      <c r="U30" s="297"/>
      <c r="V30" s="294"/>
      <c r="W30" s="294"/>
      <c r="X30" s="294"/>
      <c r="Y30" s="294"/>
      <c r="Z30" s="294"/>
      <c r="AA30" s="295"/>
      <c r="AB30" s="295"/>
      <c r="AC30" s="296"/>
      <c r="AD30" s="297"/>
      <c r="AE30" s="232" t="str">
        <f t="shared" si="0"/>
        <v/>
      </c>
      <c r="AF30" s="233" t="str">
        <f t="shared" si="1"/>
        <v/>
      </c>
      <c r="AG30" s="233" t="s">
        <v>99</v>
      </c>
      <c r="AH30" s="255" t="s">
        <v>0</v>
      </c>
      <c r="AI30" s="256"/>
      <c r="AJ30" s="157">
        <f t="shared" si="2"/>
        <v>0</v>
      </c>
    </row>
    <row r="31" spans="1:36" s="151" customFormat="1" ht="12" customHeight="1" x14ac:dyDescent="0.2">
      <c r="A31" s="152"/>
      <c r="B31" s="153" t="s">
        <v>130</v>
      </c>
      <c r="C31" s="154" t="s">
        <v>149</v>
      </c>
      <c r="D31" s="155"/>
      <c r="E31" s="156">
        <v>60</v>
      </c>
      <c r="F31" s="252">
        <v>197</v>
      </c>
      <c r="G31" s="253"/>
      <c r="H31" s="252" t="s">
        <v>109</v>
      </c>
      <c r="I31" s="252" t="s">
        <v>110</v>
      </c>
      <c r="J31" s="252"/>
      <c r="K31" s="254" t="s">
        <v>131</v>
      </c>
      <c r="L31" s="234"/>
      <c r="M31" s="252"/>
      <c r="N31" s="252">
        <v>1</v>
      </c>
      <c r="O31" s="252"/>
      <c r="P31" s="292"/>
      <c r="Q31" s="293"/>
      <c r="R31" s="297"/>
      <c r="S31" s="292"/>
      <c r="T31" s="293"/>
      <c r="U31" s="297"/>
      <c r="V31" s="294"/>
      <c r="W31" s="294"/>
      <c r="X31" s="294"/>
      <c r="Y31" s="294"/>
      <c r="Z31" s="294"/>
      <c r="AA31" s="295"/>
      <c r="AB31" s="295"/>
      <c r="AC31" s="296"/>
      <c r="AD31" s="297"/>
      <c r="AE31" s="232" t="str">
        <f t="shared" si="0"/>
        <v/>
      </c>
      <c r="AF31" s="233" t="str">
        <f t="shared" si="1"/>
        <v/>
      </c>
      <c r="AG31" s="233" t="s">
        <v>99</v>
      </c>
      <c r="AH31" s="255" t="s">
        <v>0</v>
      </c>
      <c r="AI31" s="256"/>
      <c r="AJ31" s="157">
        <f t="shared" si="2"/>
        <v>0</v>
      </c>
    </row>
    <row r="32" spans="1:36" s="151" customFormat="1" ht="12" customHeight="1" x14ac:dyDescent="0.2">
      <c r="A32" s="152"/>
      <c r="B32" s="153" t="s">
        <v>131</v>
      </c>
      <c r="C32" s="154" t="s">
        <v>149</v>
      </c>
      <c r="D32" s="155"/>
      <c r="E32" s="156">
        <v>60</v>
      </c>
      <c r="F32" s="252">
        <v>197</v>
      </c>
      <c r="G32" s="253"/>
      <c r="H32" s="252" t="s">
        <v>109</v>
      </c>
      <c r="I32" s="252" t="s">
        <v>110</v>
      </c>
      <c r="J32" s="252"/>
      <c r="K32" s="254" t="s">
        <v>131</v>
      </c>
      <c r="L32" s="234"/>
      <c r="M32" s="252"/>
      <c r="N32" s="252">
        <v>1</v>
      </c>
      <c r="O32" s="252"/>
      <c r="P32" s="292"/>
      <c r="Q32" s="293"/>
      <c r="R32" s="297"/>
      <c r="S32" s="292"/>
      <c r="T32" s="293"/>
      <c r="U32" s="297"/>
      <c r="V32" s="294"/>
      <c r="W32" s="294"/>
      <c r="X32" s="294"/>
      <c r="Y32" s="294"/>
      <c r="Z32" s="294"/>
      <c r="AA32" s="295"/>
      <c r="AB32" s="295"/>
      <c r="AC32" s="296"/>
      <c r="AD32" s="297"/>
      <c r="AE32" s="232" t="str">
        <f t="shared" si="0"/>
        <v/>
      </c>
      <c r="AF32" s="233" t="str">
        <f t="shared" si="1"/>
        <v/>
      </c>
      <c r="AG32" s="233" t="s">
        <v>99</v>
      </c>
      <c r="AH32" s="255" t="s">
        <v>0</v>
      </c>
      <c r="AI32" s="256"/>
      <c r="AJ32" s="157">
        <f t="shared" si="2"/>
        <v>0</v>
      </c>
    </row>
    <row r="33" spans="1:36" s="151" customFormat="1" ht="12" customHeight="1" x14ac:dyDescent="0.2">
      <c r="A33" s="152"/>
      <c r="B33" s="153" t="s">
        <v>132</v>
      </c>
      <c r="C33" s="154" t="s">
        <v>108</v>
      </c>
      <c r="D33" s="155"/>
      <c r="E33" s="156">
        <v>80</v>
      </c>
      <c r="F33" s="252">
        <v>197</v>
      </c>
      <c r="G33" s="253"/>
      <c r="H33" s="252" t="s">
        <v>109</v>
      </c>
      <c r="I33" s="252" t="s">
        <v>110</v>
      </c>
      <c r="J33" s="252"/>
      <c r="K33" s="254" t="s">
        <v>111</v>
      </c>
      <c r="L33" s="234"/>
      <c r="M33" s="252">
        <v>1</v>
      </c>
      <c r="N33" s="252"/>
      <c r="O33" s="252"/>
      <c r="P33" s="292"/>
      <c r="Q33" s="293"/>
      <c r="R33" s="297"/>
      <c r="S33" s="292"/>
      <c r="T33" s="293"/>
      <c r="U33" s="297"/>
      <c r="V33" s="294"/>
      <c r="W33" s="294"/>
      <c r="X33" s="294"/>
      <c r="Y33" s="294"/>
      <c r="Z33" s="294"/>
      <c r="AA33" s="295"/>
      <c r="AB33" s="295"/>
      <c r="AC33" s="296"/>
      <c r="AD33" s="297"/>
      <c r="AE33" s="232" t="str">
        <f t="shared" si="0"/>
        <v/>
      </c>
      <c r="AF33" s="233" t="str">
        <f t="shared" si="1"/>
        <v/>
      </c>
      <c r="AG33" s="233" t="s">
        <v>99</v>
      </c>
      <c r="AH33" s="255" t="s">
        <v>0</v>
      </c>
      <c r="AI33" s="256" t="s">
        <v>161</v>
      </c>
      <c r="AJ33" s="157">
        <f t="shared" si="2"/>
        <v>0</v>
      </c>
    </row>
    <row r="34" spans="1:36" s="151" customFormat="1" ht="12" customHeight="1" x14ac:dyDescent="0.2">
      <c r="A34" s="152"/>
      <c r="B34" s="153" t="s">
        <v>133</v>
      </c>
      <c r="C34" s="154" t="s">
        <v>108</v>
      </c>
      <c r="D34" s="155"/>
      <c r="E34" s="156">
        <v>80</v>
      </c>
      <c r="F34" s="252">
        <v>197</v>
      </c>
      <c r="G34" s="253"/>
      <c r="H34" s="252" t="s">
        <v>109</v>
      </c>
      <c r="I34" s="252" t="s">
        <v>110</v>
      </c>
      <c r="J34" s="252"/>
      <c r="K34" s="254" t="s">
        <v>111</v>
      </c>
      <c r="L34" s="234"/>
      <c r="M34" s="252">
        <v>1</v>
      </c>
      <c r="N34" s="252"/>
      <c r="O34" s="252"/>
      <c r="P34" s="292"/>
      <c r="Q34" s="293"/>
      <c r="R34" s="297"/>
      <c r="S34" s="292"/>
      <c r="T34" s="293"/>
      <c r="U34" s="297"/>
      <c r="V34" s="294"/>
      <c r="W34" s="294"/>
      <c r="X34" s="294"/>
      <c r="Y34" s="294"/>
      <c r="Z34" s="294"/>
      <c r="AA34" s="295"/>
      <c r="AB34" s="295"/>
      <c r="AC34" s="296"/>
      <c r="AD34" s="297"/>
      <c r="AE34" s="232" t="str">
        <f t="shared" si="0"/>
        <v/>
      </c>
      <c r="AF34" s="233" t="str">
        <f t="shared" si="1"/>
        <v/>
      </c>
      <c r="AG34" s="233" t="s">
        <v>99</v>
      </c>
      <c r="AH34" s="255" t="s">
        <v>0</v>
      </c>
      <c r="AI34" s="256"/>
      <c r="AJ34" s="157">
        <f t="shared" si="2"/>
        <v>0</v>
      </c>
    </row>
    <row r="35" spans="1:36" s="151" customFormat="1" ht="12" customHeight="1" x14ac:dyDescent="0.2">
      <c r="A35" s="152"/>
      <c r="B35" s="153" t="s">
        <v>134</v>
      </c>
      <c r="C35" s="154" t="s">
        <v>150</v>
      </c>
      <c r="D35" s="155"/>
      <c r="E35" s="156">
        <v>110</v>
      </c>
      <c r="F35" s="252">
        <v>197</v>
      </c>
      <c r="G35" s="253"/>
      <c r="H35" s="252" t="s">
        <v>109</v>
      </c>
      <c r="I35" s="252" t="s">
        <v>110</v>
      </c>
      <c r="J35" s="252"/>
      <c r="K35" s="254" t="s">
        <v>111</v>
      </c>
      <c r="L35" s="234"/>
      <c r="M35" s="252"/>
      <c r="N35" s="252">
        <v>1</v>
      </c>
      <c r="O35" s="252"/>
      <c r="P35" s="292"/>
      <c r="Q35" s="293"/>
      <c r="R35" s="297"/>
      <c r="S35" s="292"/>
      <c r="T35" s="293"/>
      <c r="U35" s="297"/>
      <c r="V35" s="294"/>
      <c r="W35" s="294"/>
      <c r="X35" s="294"/>
      <c r="Y35" s="294"/>
      <c r="Z35" s="294"/>
      <c r="AA35" s="295"/>
      <c r="AB35" s="295"/>
      <c r="AC35" s="296"/>
      <c r="AD35" s="297"/>
      <c r="AE35" s="232" t="str">
        <f t="shared" si="0"/>
        <v/>
      </c>
      <c r="AF35" s="233" t="str">
        <f t="shared" si="1"/>
        <v/>
      </c>
      <c r="AG35" s="233" t="s">
        <v>99</v>
      </c>
      <c r="AH35" s="255" t="s">
        <v>0</v>
      </c>
      <c r="AI35" s="256" t="s">
        <v>160</v>
      </c>
      <c r="AJ35" s="157">
        <f t="shared" si="2"/>
        <v>0</v>
      </c>
    </row>
    <row r="36" spans="1:36" s="151" customFormat="1" ht="12" customHeight="1" x14ac:dyDescent="0.2">
      <c r="A36" s="152"/>
      <c r="B36" s="153" t="s">
        <v>135</v>
      </c>
      <c r="C36" s="154" t="s">
        <v>108</v>
      </c>
      <c r="D36" s="155"/>
      <c r="E36" s="156">
        <v>80</v>
      </c>
      <c r="F36" s="252">
        <v>197</v>
      </c>
      <c r="G36" s="253"/>
      <c r="H36" s="252" t="s">
        <v>109</v>
      </c>
      <c r="I36" s="252" t="s">
        <v>110</v>
      </c>
      <c r="J36" s="252"/>
      <c r="K36" s="254" t="s">
        <v>111</v>
      </c>
      <c r="L36" s="234"/>
      <c r="M36" s="252"/>
      <c r="N36" s="252">
        <v>1</v>
      </c>
      <c r="O36" s="252"/>
      <c r="P36" s="292"/>
      <c r="Q36" s="293"/>
      <c r="R36" s="297"/>
      <c r="S36" s="292"/>
      <c r="T36" s="293"/>
      <c r="U36" s="297"/>
      <c r="V36" s="294"/>
      <c r="W36" s="294"/>
      <c r="X36" s="294"/>
      <c r="Y36" s="294"/>
      <c r="Z36" s="294"/>
      <c r="AA36" s="295"/>
      <c r="AB36" s="295"/>
      <c r="AC36" s="296"/>
      <c r="AD36" s="297"/>
      <c r="AE36" s="232" t="str">
        <f t="shared" si="0"/>
        <v/>
      </c>
      <c r="AF36" s="233" t="str">
        <f t="shared" si="1"/>
        <v/>
      </c>
      <c r="AG36" s="233" t="s">
        <v>99</v>
      </c>
      <c r="AH36" s="255" t="s">
        <v>0</v>
      </c>
      <c r="AI36" s="256"/>
      <c r="AJ36" s="157">
        <f t="shared" si="2"/>
        <v>0</v>
      </c>
    </row>
    <row r="37" spans="1:36" s="151" customFormat="1" ht="12" customHeight="1" x14ac:dyDescent="0.2">
      <c r="A37" s="152"/>
      <c r="B37" s="153" t="s">
        <v>136</v>
      </c>
      <c r="C37" s="154" t="s">
        <v>149</v>
      </c>
      <c r="D37" s="155"/>
      <c r="E37" s="156">
        <v>80</v>
      </c>
      <c r="F37" s="252">
        <v>197</v>
      </c>
      <c r="G37" s="253"/>
      <c r="H37" s="252" t="s">
        <v>109</v>
      </c>
      <c r="I37" s="252" t="s">
        <v>110</v>
      </c>
      <c r="J37" s="252"/>
      <c r="K37" s="254" t="s">
        <v>138</v>
      </c>
      <c r="L37" s="234"/>
      <c r="M37" s="252"/>
      <c r="N37" s="252">
        <v>1</v>
      </c>
      <c r="O37" s="252"/>
      <c r="P37" s="292"/>
      <c r="Q37" s="293"/>
      <c r="R37" s="297"/>
      <c r="S37" s="292"/>
      <c r="T37" s="293"/>
      <c r="U37" s="297"/>
      <c r="V37" s="294"/>
      <c r="W37" s="294"/>
      <c r="X37" s="294"/>
      <c r="Y37" s="294"/>
      <c r="Z37" s="294"/>
      <c r="AA37" s="295"/>
      <c r="AB37" s="295"/>
      <c r="AC37" s="296"/>
      <c r="AD37" s="297"/>
      <c r="AE37" s="232" t="str">
        <f t="shared" si="0"/>
        <v/>
      </c>
      <c r="AF37" s="233" t="str">
        <f t="shared" si="1"/>
        <v/>
      </c>
      <c r="AG37" s="233" t="s">
        <v>99</v>
      </c>
      <c r="AH37" s="255" t="s">
        <v>0</v>
      </c>
      <c r="AI37" s="256"/>
      <c r="AJ37" s="157">
        <f t="shared" si="2"/>
        <v>0</v>
      </c>
    </row>
    <row r="38" spans="1:36" s="151" customFormat="1" ht="12" customHeight="1" x14ac:dyDescent="0.2">
      <c r="A38" s="152"/>
      <c r="B38" s="153" t="s">
        <v>137</v>
      </c>
      <c r="C38" s="154" t="s">
        <v>149</v>
      </c>
      <c r="D38" s="155"/>
      <c r="E38" s="156">
        <v>60</v>
      </c>
      <c r="F38" s="252">
        <v>197</v>
      </c>
      <c r="G38" s="253"/>
      <c r="H38" s="252" t="s">
        <v>109</v>
      </c>
      <c r="I38" s="252" t="s">
        <v>110</v>
      </c>
      <c r="J38" s="252"/>
      <c r="K38" s="254" t="s">
        <v>131</v>
      </c>
      <c r="L38" s="234"/>
      <c r="M38" s="252"/>
      <c r="N38" s="252">
        <v>1</v>
      </c>
      <c r="O38" s="252"/>
      <c r="P38" s="292"/>
      <c r="Q38" s="293"/>
      <c r="R38" s="297"/>
      <c r="S38" s="292"/>
      <c r="T38" s="293"/>
      <c r="U38" s="297"/>
      <c r="V38" s="294"/>
      <c r="W38" s="294"/>
      <c r="X38" s="294"/>
      <c r="Y38" s="294"/>
      <c r="Z38" s="294"/>
      <c r="AA38" s="295"/>
      <c r="AB38" s="295"/>
      <c r="AC38" s="296"/>
      <c r="AD38" s="297"/>
      <c r="AE38" s="232" t="str">
        <f t="shared" si="0"/>
        <v/>
      </c>
      <c r="AF38" s="233" t="str">
        <f t="shared" si="1"/>
        <v/>
      </c>
      <c r="AG38" s="233" t="s">
        <v>99</v>
      </c>
      <c r="AH38" s="255" t="s">
        <v>0</v>
      </c>
      <c r="AI38" s="256"/>
      <c r="AJ38" s="157">
        <f t="shared" si="2"/>
        <v>0</v>
      </c>
    </row>
    <row r="39" spans="1:36" s="151" customFormat="1" ht="12" customHeight="1" x14ac:dyDescent="0.2">
      <c r="A39" s="152"/>
      <c r="B39" s="153" t="s">
        <v>137</v>
      </c>
      <c r="C39" s="154" t="s">
        <v>149</v>
      </c>
      <c r="D39" s="155"/>
      <c r="E39" s="156">
        <v>60</v>
      </c>
      <c r="F39" s="252">
        <v>197</v>
      </c>
      <c r="G39" s="253"/>
      <c r="H39" s="252" t="s">
        <v>109</v>
      </c>
      <c r="I39" s="252" t="s">
        <v>110</v>
      </c>
      <c r="J39" s="252"/>
      <c r="K39" s="254" t="s">
        <v>131</v>
      </c>
      <c r="L39" s="234"/>
      <c r="M39" s="252"/>
      <c r="N39" s="252">
        <v>1</v>
      </c>
      <c r="O39" s="252"/>
      <c r="P39" s="292"/>
      <c r="Q39" s="293"/>
      <c r="R39" s="297"/>
      <c r="S39" s="292"/>
      <c r="T39" s="293"/>
      <c r="U39" s="297"/>
      <c r="V39" s="294"/>
      <c r="W39" s="294"/>
      <c r="X39" s="294"/>
      <c r="Y39" s="294"/>
      <c r="Z39" s="294"/>
      <c r="AA39" s="295"/>
      <c r="AB39" s="295"/>
      <c r="AC39" s="296"/>
      <c r="AD39" s="297"/>
      <c r="AE39" s="232" t="str">
        <f t="shared" si="0"/>
        <v/>
      </c>
      <c r="AF39" s="233" t="str">
        <f t="shared" si="1"/>
        <v/>
      </c>
      <c r="AG39" s="233" t="s">
        <v>99</v>
      </c>
      <c r="AH39" s="255" t="s">
        <v>0</v>
      </c>
      <c r="AI39" s="256"/>
      <c r="AJ39" s="157">
        <f t="shared" si="2"/>
        <v>0</v>
      </c>
    </row>
    <row r="40" spans="1:36" s="151" customFormat="1" ht="12" customHeight="1" x14ac:dyDescent="0.2">
      <c r="A40" s="152"/>
      <c r="B40" s="153" t="s">
        <v>137</v>
      </c>
      <c r="C40" s="154" t="s">
        <v>149</v>
      </c>
      <c r="D40" s="155"/>
      <c r="E40" s="156">
        <v>80</v>
      </c>
      <c r="F40" s="252">
        <v>197</v>
      </c>
      <c r="G40" s="253"/>
      <c r="H40" s="252" t="s">
        <v>109</v>
      </c>
      <c r="I40" s="252" t="s">
        <v>110</v>
      </c>
      <c r="J40" s="252"/>
      <c r="K40" s="254" t="s">
        <v>131</v>
      </c>
      <c r="L40" s="234"/>
      <c r="M40" s="252"/>
      <c r="N40" s="252">
        <v>1</v>
      </c>
      <c r="O40" s="252"/>
      <c r="P40" s="292"/>
      <c r="Q40" s="293"/>
      <c r="R40" s="297"/>
      <c r="S40" s="292"/>
      <c r="T40" s="293"/>
      <c r="U40" s="297"/>
      <c r="V40" s="294"/>
      <c r="W40" s="294"/>
      <c r="X40" s="294"/>
      <c r="Y40" s="294"/>
      <c r="Z40" s="294"/>
      <c r="AA40" s="295"/>
      <c r="AB40" s="295"/>
      <c r="AC40" s="296"/>
      <c r="AD40" s="297"/>
      <c r="AE40" s="232" t="str">
        <f t="shared" si="0"/>
        <v/>
      </c>
      <c r="AF40" s="233" t="str">
        <f t="shared" si="1"/>
        <v/>
      </c>
      <c r="AG40" s="233" t="s">
        <v>99</v>
      </c>
      <c r="AH40" s="255" t="s">
        <v>0</v>
      </c>
      <c r="AI40" s="256"/>
      <c r="AJ40" s="157">
        <f t="shared" si="2"/>
        <v>0</v>
      </c>
    </row>
    <row r="41" spans="1:36" s="151" customFormat="1" ht="12" customHeight="1" x14ac:dyDescent="0.2">
      <c r="A41" s="152"/>
      <c r="B41" s="153" t="s">
        <v>139</v>
      </c>
      <c r="C41" s="154" t="s">
        <v>140</v>
      </c>
      <c r="D41" s="155"/>
      <c r="E41" s="156">
        <v>60</v>
      </c>
      <c r="F41" s="252">
        <v>197</v>
      </c>
      <c r="G41" s="253"/>
      <c r="H41" s="252" t="s">
        <v>109</v>
      </c>
      <c r="I41" s="252" t="s">
        <v>110</v>
      </c>
      <c r="J41" s="252"/>
      <c r="K41" s="254" t="s">
        <v>111</v>
      </c>
      <c r="L41" s="234"/>
      <c r="M41" s="252">
        <v>1</v>
      </c>
      <c r="N41" s="252"/>
      <c r="O41" s="252"/>
      <c r="P41" s="292"/>
      <c r="Q41" s="293"/>
      <c r="R41" s="297"/>
      <c r="S41" s="292"/>
      <c r="T41" s="293"/>
      <c r="U41" s="297"/>
      <c r="V41" s="294"/>
      <c r="W41" s="294"/>
      <c r="X41" s="294"/>
      <c r="Y41" s="294"/>
      <c r="Z41" s="294"/>
      <c r="AA41" s="295"/>
      <c r="AB41" s="295"/>
      <c r="AC41" s="296"/>
      <c r="AD41" s="297"/>
      <c r="AE41" s="232" t="str">
        <f t="shared" si="0"/>
        <v/>
      </c>
      <c r="AF41" s="233" t="str">
        <f t="shared" si="1"/>
        <v/>
      </c>
      <c r="AG41" s="233" t="s">
        <v>99</v>
      </c>
      <c r="AH41" s="255" t="s">
        <v>0</v>
      </c>
      <c r="AI41" s="256" t="s">
        <v>162</v>
      </c>
      <c r="AJ41" s="157">
        <f t="shared" si="2"/>
        <v>0</v>
      </c>
    </row>
    <row r="42" spans="1:36" s="151" customFormat="1" ht="12" customHeight="1" x14ac:dyDescent="0.2">
      <c r="A42" s="152"/>
      <c r="B42" s="153" t="s">
        <v>141</v>
      </c>
      <c r="C42" s="154" t="s">
        <v>152</v>
      </c>
      <c r="D42" s="155"/>
      <c r="E42" s="156">
        <v>110</v>
      </c>
      <c r="F42" s="252">
        <v>197</v>
      </c>
      <c r="G42" s="253"/>
      <c r="H42" s="252" t="s">
        <v>109</v>
      </c>
      <c r="I42" s="252" t="s">
        <v>110</v>
      </c>
      <c r="J42" s="252"/>
      <c r="K42" s="254" t="s">
        <v>111</v>
      </c>
      <c r="L42" s="234"/>
      <c r="M42" s="252"/>
      <c r="N42" s="252">
        <v>1</v>
      </c>
      <c r="O42" s="252"/>
      <c r="P42" s="292"/>
      <c r="Q42" s="293"/>
      <c r="R42" s="297"/>
      <c r="S42" s="292"/>
      <c r="T42" s="293"/>
      <c r="U42" s="297"/>
      <c r="V42" s="294"/>
      <c r="W42" s="294"/>
      <c r="X42" s="294"/>
      <c r="Y42" s="294"/>
      <c r="Z42" s="294"/>
      <c r="AA42" s="295"/>
      <c r="AB42" s="295"/>
      <c r="AC42" s="296"/>
      <c r="AD42" s="297"/>
      <c r="AE42" s="232" t="str">
        <f t="shared" si="0"/>
        <v/>
      </c>
      <c r="AF42" s="233" t="str">
        <f t="shared" si="1"/>
        <v/>
      </c>
      <c r="AG42" s="233" t="s">
        <v>99</v>
      </c>
      <c r="AH42" s="255" t="s">
        <v>0</v>
      </c>
      <c r="AI42" s="256"/>
      <c r="AJ42" s="157">
        <f t="shared" si="2"/>
        <v>0</v>
      </c>
    </row>
    <row r="43" spans="1:36" s="151" customFormat="1" ht="12" customHeight="1" x14ac:dyDescent="0.2">
      <c r="A43" s="152"/>
      <c r="B43" s="153" t="s">
        <v>142</v>
      </c>
      <c r="C43" s="154" t="s">
        <v>152</v>
      </c>
      <c r="D43" s="155"/>
      <c r="E43" s="156">
        <v>110</v>
      </c>
      <c r="F43" s="252">
        <v>197</v>
      </c>
      <c r="G43" s="253"/>
      <c r="H43" s="252" t="s">
        <v>109</v>
      </c>
      <c r="I43" s="252" t="s">
        <v>110</v>
      </c>
      <c r="J43" s="252"/>
      <c r="K43" s="254" t="s">
        <v>111</v>
      </c>
      <c r="L43" s="234"/>
      <c r="M43" s="252">
        <v>1</v>
      </c>
      <c r="N43" s="252"/>
      <c r="O43" s="252"/>
      <c r="P43" s="292"/>
      <c r="Q43" s="293"/>
      <c r="R43" s="297"/>
      <c r="S43" s="292"/>
      <c r="T43" s="293"/>
      <c r="U43" s="297"/>
      <c r="V43" s="294"/>
      <c r="W43" s="294"/>
      <c r="X43" s="294"/>
      <c r="Y43" s="294"/>
      <c r="Z43" s="294"/>
      <c r="AA43" s="295"/>
      <c r="AB43" s="295"/>
      <c r="AC43" s="296"/>
      <c r="AD43" s="297"/>
      <c r="AE43" s="232" t="str">
        <f t="shared" si="0"/>
        <v/>
      </c>
      <c r="AF43" s="233" t="str">
        <f t="shared" si="1"/>
        <v/>
      </c>
      <c r="AG43" s="233" t="s">
        <v>99</v>
      </c>
      <c r="AH43" s="255" t="s">
        <v>0</v>
      </c>
      <c r="AI43" s="256"/>
      <c r="AJ43" s="157">
        <f t="shared" si="2"/>
        <v>0</v>
      </c>
    </row>
    <row r="44" spans="1:36" s="151" customFormat="1" ht="12" customHeight="1" x14ac:dyDescent="0.2">
      <c r="A44" s="152"/>
      <c r="B44" s="153" t="s">
        <v>143</v>
      </c>
      <c r="C44" s="154" t="s">
        <v>144</v>
      </c>
      <c r="D44" s="155"/>
      <c r="E44" s="156">
        <v>90</v>
      </c>
      <c r="F44" s="252">
        <v>197</v>
      </c>
      <c r="G44" s="253"/>
      <c r="H44" s="252" t="s">
        <v>109</v>
      </c>
      <c r="I44" s="252" t="s">
        <v>110</v>
      </c>
      <c r="J44" s="252"/>
      <c r="K44" s="254" t="s">
        <v>131</v>
      </c>
      <c r="L44" s="234"/>
      <c r="M44" s="252"/>
      <c r="N44" s="252">
        <v>1</v>
      </c>
      <c r="O44" s="252"/>
      <c r="P44" s="292"/>
      <c r="Q44" s="293"/>
      <c r="R44" s="297"/>
      <c r="S44" s="292"/>
      <c r="T44" s="293"/>
      <c r="U44" s="297"/>
      <c r="V44" s="294"/>
      <c r="W44" s="294"/>
      <c r="X44" s="294"/>
      <c r="Y44" s="294"/>
      <c r="Z44" s="294"/>
      <c r="AA44" s="295"/>
      <c r="AB44" s="295"/>
      <c r="AC44" s="296"/>
      <c r="AD44" s="297"/>
      <c r="AE44" s="232" t="str">
        <f t="shared" si="0"/>
        <v/>
      </c>
      <c r="AF44" s="233" t="str">
        <f t="shared" si="1"/>
        <v/>
      </c>
      <c r="AG44" s="233" t="s">
        <v>99</v>
      </c>
      <c r="AH44" s="255" t="s">
        <v>0</v>
      </c>
      <c r="AI44" s="256"/>
      <c r="AJ44" s="157">
        <f t="shared" si="2"/>
        <v>0</v>
      </c>
    </row>
    <row r="45" spans="1:36" s="151" customFormat="1" ht="12" customHeight="1" x14ac:dyDescent="0.2">
      <c r="A45" s="152"/>
      <c r="B45" s="153" t="s">
        <v>145</v>
      </c>
      <c r="C45" s="154" t="s">
        <v>108</v>
      </c>
      <c r="D45" s="155"/>
      <c r="E45" s="156">
        <v>60</v>
      </c>
      <c r="F45" s="252">
        <v>197</v>
      </c>
      <c r="G45" s="253"/>
      <c r="H45" s="252" t="s">
        <v>109</v>
      </c>
      <c r="I45" s="252" t="s">
        <v>110</v>
      </c>
      <c r="J45" s="252"/>
      <c r="K45" s="254" t="s">
        <v>111</v>
      </c>
      <c r="L45" s="234"/>
      <c r="M45" s="252">
        <v>1</v>
      </c>
      <c r="N45" s="252"/>
      <c r="O45" s="252"/>
      <c r="P45" s="292"/>
      <c r="Q45" s="293"/>
      <c r="R45" s="297"/>
      <c r="S45" s="292"/>
      <c r="T45" s="293"/>
      <c r="U45" s="297"/>
      <c r="V45" s="294"/>
      <c r="W45" s="294"/>
      <c r="X45" s="294"/>
      <c r="Y45" s="294"/>
      <c r="Z45" s="294"/>
      <c r="AA45" s="295"/>
      <c r="AB45" s="295"/>
      <c r="AC45" s="296"/>
      <c r="AD45" s="297"/>
      <c r="AE45" s="232" t="str">
        <f t="shared" si="0"/>
        <v/>
      </c>
      <c r="AF45" s="233" t="str">
        <f t="shared" si="1"/>
        <v/>
      </c>
      <c r="AG45" s="233" t="s">
        <v>99</v>
      </c>
      <c r="AH45" s="255" t="s">
        <v>0</v>
      </c>
      <c r="AI45" s="256"/>
      <c r="AJ45" s="157">
        <f t="shared" si="2"/>
        <v>0</v>
      </c>
    </row>
    <row r="46" spans="1:36" s="151" customFormat="1" ht="12" customHeight="1" x14ac:dyDescent="0.2">
      <c r="A46" s="152"/>
      <c r="B46" s="153" t="s">
        <v>146</v>
      </c>
      <c r="C46" s="154" t="s">
        <v>108</v>
      </c>
      <c r="D46" s="155"/>
      <c r="E46" s="156">
        <v>80</v>
      </c>
      <c r="F46" s="252">
        <v>197</v>
      </c>
      <c r="G46" s="253"/>
      <c r="H46" s="252" t="s">
        <v>109</v>
      </c>
      <c r="I46" s="252" t="s">
        <v>110</v>
      </c>
      <c r="J46" s="252"/>
      <c r="K46" s="254" t="s">
        <v>111</v>
      </c>
      <c r="L46" s="234"/>
      <c r="M46" s="252"/>
      <c r="N46" s="252">
        <v>1</v>
      </c>
      <c r="O46" s="252"/>
      <c r="P46" s="292"/>
      <c r="Q46" s="293"/>
      <c r="R46" s="297"/>
      <c r="S46" s="292"/>
      <c r="T46" s="293"/>
      <c r="U46" s="297"/>
      <c r="V46" s="294"/>
      <c r="W46" s="294"/>
      <c r="X46" s="294"/>
      <c r="Y46" s="294"/>
      <c r="Z46" s="294"/>
      <c r="AA46" s="295"/>
      <c r="AB46" s="295"/>
      <c r="AC46" s="296"/>
      <c r="AD46" s="297"/>
      <c r="AE46" s="232" t="str">
        <f t="shared" si="0"/>
        <v/>
      </c>
      <c r="AF46" s="233" t="str">
        <f t="shared" si="1"/>
        <v/>
      </c>
      <c r="AG46" s="233" t="s">
        <v>99</v>
      </c>
      <c r="AH46" s="255" t="s">
        <v>0</v>
      </c>
      <c r="AI46" s="256"/>
      <c r="AJ46" s="157">
        <f t="shared" si="2"/>
        <v>0</v>
      </c>
    </row>
    <row r="47" spans="1:36" s="151" customFormat="1" ht="12" customHeight="1" x14ac:dyDescent="0.2">
      <c r="A47" s="152"/>
      <c r="B47" s="153" t="s">
        <v>147</v>
      </c>
      <c r="C47" s="154" t="s">
        <v>149</v>
      </c>
      <c r="D47" s="155"/>
      <c r="E47" s="156">
        <v>80</v>
      </c>
      <c r="F47" s="252">
        <v>197</v>
      </c>
      <c r="G47" s="253"/>
      <c r="H47" s="252" t="s">
        <v>109</v>
      </c>
      <c r="I47" s="252" t="s">
        <v>110</v>
      </c>
      <c r="J47" s="252"/>
      <c r="K47" s="254" t="s">
        <v>138</v>
      </c>
      <c r="L47" s="234"/>
      <c r="M47" s="252">
        <v>1</v>
      </c>
      <c r="N47" s="252"/>
      <c r="O47" s="252"/>
      <c r="P47" s="292"/>
      <c r="Q47" s="293"/>
      <c r="R47" s="297"/>
      <c r="S47" s="292"/>
      <c r="T47" s="293"/>
      <c r="U47" s="297"/>
      <c r="V47" s="294"/>
      <c r="W47" s="294"/>
      <c r="X47" s="294"/>
      <c r="Y47" s="294"/>
      <c r="Z47" s="294"/>
      <c r="AA47" s="295"/>
      <c r="AB47" s="295"/>
      <c r="AC47" s="296"/>
      <c r="AD47" s="297"/>
      <c r="AE47" s="232" t="str">
        <f t="shared" si="0"/>
        <v/>
      </c>
      <c r="AF47" s="233" t="str">
        <f t="shared" si="1"/>
        <v/>
      </c>
      <c r="AG47" s="233" t="s">
        <v>99</v>
      </c>
      <c r="AH47" s="255" t="s">
        <v>0</v>
      </c>
      <c r="AI47" s="256"/>
      <c r="AJ47" s="157">
        <f t="shared" si="2"/>
        <v>0</v>
      </c>
    </row>
    <row r="48" spans="1:36" s="151" customFormat="1" ht="12" customHeight="1" x14ac:dyDescent="0.2">
      <c r="A48" s="152"/>
      <c r="B48" s="153" t="s">
        <v>137</v>
      </c>
      <c r="C48" s="154" t="s">
        <v>149</v>
      </c>
      <c r="D48" s="155"/>
      <c r="E48" s="156">
        <v>60</v>
      </c>
      <c r="F48" s="252">
        <v>197</v>
      </c>
      <c r="G48" s="253"/>
      <c r="H48" s="252" t="s">
        <v>109</v>
      </c>
      <c r="I48" s="252" t="s">
        <v>110</v>
      </c>
      <c r="J48" s="252"/>
      <c r="K48" s="254" t="s">
        <v>131</v>
      </c>
      <c r="L48" s="234"/>
      <c r="M48" s="252">
        <v>1</v>
      </c>
      <c r="N48" s="252"/>
      <c r="O48" s="252"/>
      <c r="P48" s="292"/>
      <c r="Q48" s="293"/>
      <c r="R48" s="297"/>
      <c r="S48" s="292"/>
      <c r="T48" s="293"/>
      <c r="U48" s="297"/>
      <c r="V48" s="294"/>
      <c r="W48" s="294"/>
      <c r="X48" s="294"/>
      <c r="Y48" s="294"/>
      <c r="Z48" s="294"/>
      <c r="AA48" s="295"/>
      <c r="AB48" s="295"/>
      <c r="AC48" s="296"/>
      <c r="AD48" s="297"/>
      <c r="AE48" s="232" t="str">
        <f t="shared" si="0"/>
        <v/>
      </c>
      <c r="AF48" s="233" t="str">
        <f t="shared" si="1"/>
        <v/>
      </c>
      <c r="AG48" s="233" t="s">
        <v>99</v>
      </c>
      <c r="AH48" s="255" t="s">
        <v>0</v>
      </c>
      <c r="AI48" s="256"/>
      <c r="AJ48" s="157">
        <f t="shared" si="2"/>
        <v>0</v>
      </c>
    </row>
    <row r="49" spans="1:37" s="151" customFormat="1" ht="12" customHeight="1" x14ac:dyDescent="0.2">
      <c r="A49" s="152"/>
      <c r="B49" s="153" t="s">
        <v>137</v>
      </c>
      <c r="C49" s="154" t="s">
        <v>149</v>
      </c>
      <c r="D49" s="155"/>
      <c r="E49" s="156">
        <v>60</v>
      </c>
      <c r="F49" s="252">
        <v>197</v>
      </c>
      <c r="G49" s="253"/>
      <c r="H49" s="252" t="s">
        <v>109</v>
      </c>
      <c r="I49" s="252" t="s">
        <v>110</v>
      </c>
      <c r="J49" s="252"/>
      <c r="K49" s="254" t="s">
        <v>131</v>
      </c>
      <c r="L49" s="234"/>
      <c r="M49" s="252">
        <v>1</v>
      </c>
      <c r="N49" s="252"/>
      <c r="O49" s="252"/>
      <c r="P49" s="292"/>
      <c r="Q49" s="293"/>
      <c r="R49" s="297"/>
      <c r="S49" s="292"/>
      <c r="T49" s="293"/>
      <c r="U49" s="297"/>
      <c r="V49" s="294"/>
      <c r="W49" s="294"/>
      <c r="X49" s="294"/>
      <c r="Y49" s="294"/>
      <c r="Z49" s="294"/>
      <c r="AA49" s="295"/>
      <c r="AB49" s="295"/>
      <c r="AC49" s="296"/>
      <c r="AD49" s="297"/>
      <c r="AE49" s="232" t="str">
        <f t="shared" si="0"/>
        <v/>
      </c>
      <c r="AF49" s="233" t="str">
        <f t="shared" si="1"/>
        <v/>
      </c>
      <c r="AG49" s="233" t="s">
        <v>99</v>
      </c>
      <c r="AH49" s="255" t="s">
        <v>0</v>
      </c>
      <c r="AI49" s="256"/>
      <c r="AJ49" s="157">
        <f t="shared" si="2"/>
        <v>0</v>
      </c>
    </row>
    <row r="50" spans="1:37" s="151" customFormat="1" ht="12" customHeight="1" x14ac:dyDescent="0.2">
      <c r="A50" s="152"/>
      <c r="B50" s="153" t="s">
        <v>148</v>
      </c>
      <c r="C50" s="154" t="s">
        <v>108</v>
      </c>
      <c r="D50" s="155"/>
      <c r="E50" s="156">
        <v>80</v>
      </c>
      <c r="F50" s="252">
        <v>197</v>
      </c>
      <c r="G50" s="253"/>
      <c r="H50" s="252" t="s">
        <v>109</v>
      </c>
      <c r="I50" s="252" t="s">
        <v>110</v>
      </c>
      <c r="J50" s="252"/>
      <c r="K50" s="254" t="s">
        <v>111</v>
      </c>
      <c r="L50" s="234"/>
      <c r="M50" s="252"/>
      <c r="N50" s="252">
        <v>1</v>
      </c>
      <c r="O50" s="252"/>
      <c r="P50" s="292"/>
      <c r="Q50" s="293"/>
      <c r="R50" s="297"/>
      <c r="S50" s="292"/>
      <c r="T50" s="293"/>
      <c r="U50" s="297"/>
      <c r="V50" s="294"/>
      <c r="W50" s="294"/>
      <c r="X50" s="294"/>
      <c r="Y50" s="294"/>
      <c r="Z50" s="294"/>
      <c r="AA50" s="295"/>
      <c r="AB50" s="295"/>
      <c r="AC50" s="296"/>
      <c r="AD50" s="297"/>
      <c r="AE50" s="232" t="str">
        <f t="shared" si="0"/>
        <v/>
      </c>
      <c r="AF50" s="233" t="str">
        <f t="shared" si="1"/>
        <v/>
      </c>
      <c r="AG50" s="233" t="s">
        <v>99</v>
      </c>
      <c r="AH50" s="255" t="s">
        <v>0</v>
      </c>
      <c r="AI50" s="256" t="s">
        <v>163</v>
      </c>
      <c r="AJ50" s="157">
        <f t="shared" si="2"/>
        <v>0</v>
      </c>
    </row>
    <row r="51" spans="1:37" s="151" customFormat="1" ht="12" customHeight="1" x14ac:dyDescent="0.2">
      <c r="A51" s="152"/>
      <c r="B51" s="153" t="s">
        <v>191</v>
      </c>
      <c r="C51" s="154" t="s">
        <v>108</v>
      </c>
      <c r="D51" s="155"/>
      <c r="E51" s="156">
        <v>80</v>
      </c>
      <c r="F51" s="252">
        <v>197</v>
      </c>
      <c r="G51" s="253"/>
      <c r="H51" s="252" t="s">
        <v>109</v>
      </c>
      <c r="I51" s="252" t="s">
        <v>110</v>
      </c>
      <c r="J51" s="252"/>
      <c r="K51" s="254" t="s">
        <v>111</v>
      </c>
      <c r="L51" s="234"/>
      <c r="M51" s="252">
        <v>1</v>
      </c>
      <c r="N51" s="252"/>
      <c r="O51" s="252"/>
      <c r="P51" s="292"/>
      <c r="Q51" s="293"/>
      <c r="R51" s="297"/>
      <c r="S51" s="292"/>
      <c r="T51" s="293"/>
      <c r="U51" s="297"/>
      <c r="V51" s="294"/>
      <c r="W51" s="294"/>
      <c r="X51" s="294"/>
      <c r="Y51" s="294"/>
      <c r="Z51" s="294"/>
      <c r="AA51" s="295"/>
      <c r="AB51" s="298"/>
      <c r="AC51" s="296"/>
      <c r="AD51" s="297"/>
      <c r="AE51" s="232" t="str">
        <f t="shared" ref="AE51" si="3">IF(OR((M51+N51+O51)=0,AND(P51="",S51="",V51="",W51="",X51="",Y51="",Z51="",AA51="",AC51="")),"",ROUND((M51+N51+O51)*SUM(P51,S51,V51:AD51),2))</f>
        <v/>
      </c>
      <c r="AF51" s="233" t="str">
        <f t="shared" ref="AF51" si="4">IF(OR((M51+N51+O51)=0,AND(P51="",S51="",V51="",W51="",X51="",Y51="",Z51="",AA51="",AC51="")),"",ROUND((M51+N51+O51)*SUM((1+Q51)*P51,(1+T51)*S51,V51:AD51),2))</f>
        <v/>
      </c>
      <c r="AG51" s="233" t="s">
        <v>99</v>
      </c>
      <c r="AH51" s="255" t="s">
        <v>0</v>
      </c>
      <c r="AI51" s="256" t="s">
        <v>192</v>
      </c>
      <c r="AJ51" s="157">
        <f t="shared" ref="AJ51" si="5">SUM(M51:O51)*COUNT(P51,S51)</f>
        <v>0</v>
      </c>
    </row>
    <row r="52" spans="1:37" s="151" customFormat="1" ht="2.4500000000000002" customHeight="1" thickBot="1" x14ac:dyDescent="0.25">
      <c r="A52" s="152"/>
      <c r="B52" s="158"/>
      <c r="C52" s="159"/>
      <c r="D52" s="160"/>
      <c r="E52" s="161"/>
      <c r="F52" s="243"/>
      <c r="G52" s="244"/>
      <c r="H52" s="243"/>
      <c r="I52" s="243"/>
      <c r="J52" s="243"/>
      <c r="K52" s="243"/>
      <c r="L52" s="243"/>
      <c r="M52" s="243"/>
      <c r="N52" s="243"/>
      <c r="O52" s="243"/>
      <c r="P52" s="245"/>
      <c r="Q52" s="246"/>
      <c r="R52" s="246"/>
      <c r="S52" s="245"/>
      <c r="T52" s="246"/>
      <c r="U52" s="246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8"/>
      <c r="AG52" s="249"/>
      <c r="AH52" s="250" t="s">
        <v>0</v>
      </c>
      <c r="AI52" s="251"/>
      <c r="AJ52" s="157"/>
    </row>
    <row r="53" spans="1:37" s="164" customFormat="1" ht="13.9" customHeight="1" thickBot="1" x14ac:dyDescent="0.25">
      <c r="A53" s="162"/>
      <c r="B53" s="163" t="s">
        <v>31</v>
      </c>
      <c r="C53" s="257"/>
      <c r="D53" s="258"/>
      <c r="E53" s="259"/>
      <c r="F53" s="259"/>
      <c r="G53" s="260"/>
      <c r="H53" s="259"/>
      <c r="I53" s="259"/>
      <c r="J53" s="259"/>
      <c r="K53" s="259"/>
      <c r="L53" s="261" t="s">
        <v>38</v>
      </c>
      <c r="M53" s="262">
        <f>SUM(AJ14:AJ52)</f>
        <v>0</v>
      </c>
      <c r="N53" s="263"/>
      <c r="O53" s="263"/>
      <c r="P53" s="230"/>
      <c r="Q53" s="264"/>
      <c r="R53" s="265"/>
      <c r="S53" s="230"/>
      <c r="T53" s="264"/>
      <c r="U53" s="264"/>
      <c r="V53" s="264"/>
      <c r="W53" s="264"/>
      <c r="X53" s="266"/>
      <c r="Y53" s="266"/>
      <c r="Z53" s="266"/>
      <c r="AA53" s="266"/>
      <c r="AB53" s="266"/>
      <c r="AC53" s="266"/>
      <c r="AD53" s="266"/>
      <c r="AE53" s="266"/>
      <c r="AF53" s="267"/>
      <c r="AG53" s="268"/>
      <c r="AH53" s="269" t="s">
        <v>0</v>
      </c>
      <c r="AI53" s="270">
        <f>SUM(AF14:AF53)</f>
        <v>0</v>
      </c>
      <c r="AJ53" s="128"/>
    </row>
    <row r="54" spans="1:37" s="167" customFormat="1" ht="13.5" thickTop="1" x14ac:dyDescent="0.2">
      <c r="A54" s="165"/>
      <c r="B54" s="166" t="s">
        <v>10</v>
      </c>
      <c r="C54" s="280" t="s">
        <v>32</v>
      </c>
      <c r="D54" s="280"/>
      <c r="E54" s="280"/>
      <c r="F54" s="280"/>
      <c r="G54" s="280"/>
      <c r="H54" s="280" t="s">
        <v>19</v>
      </c>
      <c r="I54" s="280"/>
      <c r="J54" s="280"/>
      <c r="K54" s="280"/>
      <c r="L54" s="280"/>
      <c r="M54" s="280" t="s">
        <v>12</v>
      </c>
      <c r="N54" s="280"/>
      <c r="O54" s="280"/>
      <c r="P54" s="236" t="s">
        <v>7</v>
      </c>
      <c r="Q54" s="281"/>
      <c r="R54" s="281"/>
      <c r="S54" s="282"/>
      <c r="T54" s="283"/>
      <c r="U54" s="283"/>
      <c r="V54" s="283"/>
      <c r="W54" s="283"/>
      <c r="X54" s="284"/>
      <c r="Y54" s="284"/>
      <c r="Z54" s="284"/>
      <c r="AA54" s="284"/>
      <c r="AB54" s="284"/>
      <c r="AC54" s="284"/>
      <c r="AD54" s="284"/>
      <c r="AE54" s="284"/>
      <c r="AF54" s="285" t="s">
        <v>41</v>
      </c>
      <c r="AG54" s="286"/>
      <c r="AH54" s="287" t="s">
        <v>0</v>
      </c>
      <c r="AI54" s="285" t="s">
        <v>4</v>
      </c>
      <c r="AJ54" s="91"/>
      <c r="AK54" s="88"/>
    </row>
    <row r="55" spans="1:37" ht="12" customHeight="1" x14ac:dyDescent="0.2">
      <c r="A55" s="168"/>
      <c r="B55" s="169">
        <v>1</v>
      </c>
      <c r="C55" s="288" t="s">
        <v>173</v>
      </c>
      <c r="D55" s="288"/>
      <c r="E55" s="288"/>
      <c r="F55" s="288"/>
      <c r="G55" s="288"/>
      <c r="H55" s="254" t="s">
        <v>153</v>
      </c>
      <c r="I55" s="254"/>
      <c r="J55" s="254"/>
      <c r="K55" s="254"/>
      <c r="L55" s="254"/>
      <c r="M55" s="254">
        <v>23</v>
      </c>
      <c r="N55" s="254"/>
      <c r="O55" s="254"/>
      <c r="P55" s="292"/>
      <c r="Q55" s="289"/>
      <c r="R55" s="289"/>
      <c r="S55" s="290"/>
      <c r="T55" s="290"/>
      <c r="U55" s="290"/>
      <c r="V55" s="290"/>
      <c r="W55" s="290"/>
      <c r="X55" s="290"/>
      <c r="Y55" s="290"/>
      <c r="Z55" s="290"/>
      <c r="AA55" s="290"/>
      <c r="AB55" s="290"/>
      <c r="AC55" s="290"/>
      <c r="AD55" s="290"/>
      <c r="AE55" s="291" t="str">
        <f t="shared" ref="AE55:AE75" si="6">IF(OR(M55="",P55=""),"",ROUND(M55*P55,2))</f>
        <v/>
      </c>
      <c r="AF55" s="235" t="str">
        <f t="shared" ref="AF55:AF75" si="7">IF(OR(M55="",P55=""),"",M55*((1+Q55)*P55))</f>
        <v/>
      </c>
      <c r="AG55" s="233"/>
      <c r="AH55" s="255" t="s">
        <v>0</v>
      </c>
      <c r="AI55" s="256"/>
    </row>
    <row r="56" spans="1:37" ht="12" customHeight="1" x14ac:dyDescent="0.2">
      <c r="A56" s="168"/>
      <c r="B56" s="169">
        <v>2</v>
      </c>
      <c r="C56" s="288" t="s">
        <v>174</v>
      </c>
      <c r="D56" s="288"/>
      <c r="E56" s="288"/>
      <c r="F56" s="288"/>
      <c r="G56" s="288"/>
      <c r="H56" s="254" t="s">
        <v>153</v>
      </c>
      <c r="I56" s="254"/>
      <c r="J56" s="254"/>
      <c r="K56" s="254"/>
      <c r="L56" s="254"/>
      <c r="M56" s="254">
        <v>15</v>
      </c>
      <c r="N56" s="254"/>
      <c r="O56" s="254"/>
      <c r="P56" s="292"/>
      <c r="Q56" s="289"/>
      <c r="R56" s="289"/>
      <c r="S56" s="290"/>
      <c r="T56" s="290"/>
      <c r="U56" s="290"/>
      <c r="V56" s="290"/>
      <c r="W56" s="290"/>
      <c r="X56" s="290"/>
      <c r="Y56" s="290"/>
      <c r="Z56" s="290"/>
      <c r="AA56" s="290"/>
      <c r="AB56" s="290"/>
      <c r="AC56" s="290"/>
      <c r="AD56" s="290"/>
      <c r="AE56" s="291" t="str">
        <f t="shared" si="6"/>
        <v/>
      </c>
      <c r="AF56" s="235" t="str">
        <f t="shared" si="7"/>
        <v/>
      </c>
      <c r="AG56" s="233"/>
      <c r="AH56" s="255" t="s">
        <v>0</v>
      </c>
      <c r="AI56" s="256"/>
    </row>
    <row r="57" spans="1:37" ht="12" customHeight="1" x14ac:dyDescent="0.2">
      <c r="A57" s="168"/>
      <c r="B57" s="169">
        <v>3</v>
      </c>
      <c r="C57" s="288" t="s">
        <v>175</v>
      </c>
      <c r="D57" s="288"/>
      <c r="E57" s="288"/>
      <c r="F57" s="288"/>
      <c r="G57" s="288"/>
      <c r="H57" s="254"/>
      <c r="I57" s="254"/>
      <c r="J57" s="254"/>
      <c r="K57" s="254"/>
      <c r="L57" s="254"/>
      <c r="M57" s="254">
        <v>15</v>
      </c>
      <c r="N57" s="254"/>
      <c r="O57" s="254"/>
      <c r="P57" s="292"/>
      <c r="Q57" s="289"/>
      <c r="R57" s="289"/>
      <c r="S57" s="290"/>
      <c r="T57" s="290"/>
      <c r="U57" s="290"/>
      <c r="V57" s="290"/>
      <c r="W57" s="290"/>
      <c r="X57" s="290"/>
      <c r="Y57" s="290"/>
      <c r="Z57" s="290"/>
      <c r="AA57" s="290"/>
      <c r="AB57" s="290"/>
      <c r="AC57" s="290"/>
      <c r="AD57" s="290"/>
      <c r="AE57" s="291" t="str">
        <f t="shared" si="6"/>
        <v/>
      </c>
      <c r="AF57" s="235" t="str">
        <f t="shared" si="7"/>
        <v/>
      </c>
      <c r="AG57" s="233"/>
      <c r="AH57" s="255" t="s">
        <v>0</v>
      </c>
      <c r="AI57" s="256"/>
    </row>
    <row r="58" spans="1:37" ht="12" customHeight="1" x14ac:dyDescent="0.2">
      <c r="A58" s="168"/>
      <c r="B58" s="169">
        <v>4</v>
      </c>
      <c r="C58" s="288" t="s">
        <v>176</v>
      </c>
      <c r="D58" s="288"/>
      <c r="E58" s="288"/>
      <c r="F58" s="288"/>
      <c r="G58" s="288"/>
      <c r="H58" s="254" t="s">
        <v>158</v>
      </c>
      <c r="I58" s="254"/>
      <c r="J58" s="254"/>
      <c r="K58" s="254"/>
      <c r="L58" s="254"/>
      <c r="M58" s="254">
        <v>13</v>
      </c>
      <c r="N58" s="254"/>
      <c r="O58" s="254"/>
      <c r="P58" s="292"/>
      <c r="Q58" s="289"/>
      <c r="R58" s="289"/>
      <c r="S58" s="290"/>
      <c r="T58" s="290"/>
      <c r="U58" s="290"/>
      <c r="V58" s="290"/>
      <c r="W58" s="290"/>
      <c r="X58" s="290"/>
      <c r="Y58" s="290"/>
      <c r="Z58" s="290"/>
      <c r="AA58" s="290"/>
      <c r="AB58" s="290"/>
      <c r="AC58" s="290"/>
      <c r="AD58" s="290"/>
      <c r="AE58" s="291" t="str">
        <f t="shared" si="6"/>
        <v/>
      </c>
      <c r="AF58" s="235" t="str">
        <f t="shared" si="7"/>
        <v/>
      </c>
      <c r="AG58" s="233"/>
      <c r="AH58" s="255" t="s">
        <v>0</v>
      </c>
      <c r="AI58" s="256"/>
    </row>
    <row r="59" spans="1:37" ht="12" customHeight="1" x14ac:dyDescent="0.2">
      <c r="A59" s="168"/>
      <c r="B59" s="169">
        <v>5</v>
      </c>
      <c r="C59" s="288" t="s">
        <v>154</v>
      </c>
      <c r="D59" s="288"/>
      <c r="E59" s="288"/>
      <c r="F59" s="288"/>
      <c r="G59" s="288"/>
      <c r="H59" s="254" t="s">
        <v>155</v>
      </c>
      <c r="I59" s="254"/>
      <c r="J59" s="254"/>
      <c r="K59" s="254"/>
      <c r="L59" s="254"/>
      <c r="M59" s="254">
        <v>38</v>
      </c>
      <c r="N59" s="254"/>
      <c r="O59" s="254"/>
      <c r="P59" s="292"/>
      <c r="Q59" s="289"/>
      <c r="R59" s="289"/>
      <c r="S59" s="290"/>
      <c r="T59" s="290"/>
      <c r="U59" s="290"/>
      <c r="V59" s="290"/>
      <c r="W59" s="290"/>
      <c r="X59" s="290"/>
      <c r="Y59" s="290"/>
      <c r="Z59" s="290"/>
      <c r="AA59" s="290"/>
      <c r="AB59" s="290"/>
      <c r="AC59" s="290"/>
      <c r="AD59" s="290"/>
      <c r="AE59" s="291" t="str">
        <f t="shared" si="6"/>
        <v/>
      </c>
      <c r="AF59" s="235" t="str">
        <f t="shared" si="7"/>
        <v/>
      </c>
      <c r="AG59" s="233"/>
      <c r="AH59" s="255" t="s">
        <v>0</v>
      </c>
      <c r="AI59" s="256"/>
    </row>
    <row r="60" spans="1:37" ht="12" customHeight="1" x14ac:dyDescent="0.2">
      <c r="A60" s="168"/>
      <c r="B60" s="169">
        <v>6</v>
      </c>
      <c r="C60" s="288" t="s">
        <v>177</v>
      </c>
      <c r="D60" s="288"/>
      <c r="E60" s="288"/>
      <c r="F60" s="288"/>
      <c r="G60" s="288"/>
      <c r="H60" s="254"/>
      <c r="I60" s="254"/>
      <c r="J60" s="254"/>
      <c r="K60" s="254"/>
      <c r="L60" s="254"/>
      <c r="M60" s="254">
        <v>1</v>
      </c>
      <c r="N60" s="254"/>
      <c r="O60" s="254"/>
      <c r="P60" s="292"/>
      <c r="Q60" s="289"/>
      <c r="R60" s="289"/>
      <c r="S60" s="290"/>
      <c r="T60" s="290"/>
      <c r="U60" s="290"/>
      <c r="V60" s="290"/>
      <c r="W60" s="290"/>
      <c r="X60" s="290"/>
      <c r="Y60" s="290"/>
      <c r="Z60" s="290"/>
      <c r="AA60" s="290"/>
      <c r="AB60" s="290"/>
      <c r="AC60" s="290"/>
      <c r="AD60" s="290"/>
      <c r="AE60" s="291" t="str">
        <f t="shared" si="6"/>
        <v/>
      </c>
      <c r="AF60" s="235" t="str">
        <f t="shared" si="7"/>
        <v/>
      </c>
      <c r="AG60" s="233"/>
      <c r="AH60" s="255" t="s">
        <v>0</v>
      </c>
      <c r="AI60" s="256"/>
    </row>
    <row r="61" spans="1:37" ht="12" customHeight="1" x14ac:dyDescent="0.2">
      <c r="A61" s="168"/>
      <c r="B61" s="169">
        <v>7</v>
      </c>
      <c r="C61" s="288" t="s">
        <v>156</v>
      </c>
      <c r="D61" s="288"/>
      <c r="E61" s="288"/>
      <c r="F61" s="288"/>
      <c r="G61" s="288"/>
      <c r="H61" s="254" t="s">
        <v>157</v>
      </c>
      <c r="I61" s="254"/>
      <c r="J61" s="254"/>
      <c r="K61" s="254"/>
      <c r="L61" s="254"/>
      <c r="M61" s="254">
        <v>0</v>
      </c>
      <c r="N61" s="254"/>
      <c r="O61" s="254"/>
      <c r="P61" s="292"/>
      <c r="Q61" s="289"/>
      <c r="R61" s="289"/>
      <c r="S61" s="290"/>
      <c r="T61" s="290"/>
      <c r="U61" s="290"/>
      <c r="V61" s="290"/>
      <c r="W61" s="290"/>
      <c r="X61" s="290"/>
      <c r="Y61" s="290"/>
      <c r="Z61" s="290"/>
      <c r="AA61" s="290"/>
      <c r="AB61" s="290"/>
      <c r="AC61" s="290"/>
      <c r="AD61" s="290"/>
      <c r="AE61" s="291" t="str">
        <f t="shared" si="6"/>
        <v/>
      </c>
      <c r="AF61" s="235" t="str">
        <f t="shared" si="7"/>
        <v/>
      </c>
      <c r="AG61" s="233"/>
      <c r="AH61" s="255" t="s">
        <v>0</v>
      </c>
      <c r="AI61" s="256"/>
    </row>
    <row r="62" spans="1:37" ht="12" customHeight="1" x14ac:dyDescent="0.2">
      <c r="A62" s="168"/>
      <c r="B62" s="169">
        <v>8</v>
      </c>
      <c r="C62" s="288" t="s">
        <v>186</v>
      </c>
      <c r="D62" s="288"/>
      <c r="E62" s="288"/>
      <c r="F62" s="288"/>
      <c r="G62" s="288"/>
      <c r="H62" s="254" t="s">
        <v>178</v>
      </c>
      <c r="I62" s="254"/>
      <c r="J62" s="254"/>
      <c r="K62" s="254"/>
      <c r="L62" s="254"/>
      <c r="M62" s="254">
        <v>19</v>
      </c>
      <c r="N62" s="254"/>
      <c r="O62" s="254"/>
      <c r="P62" s="292"/>
      <c r="Q62" s="289"/>
      <c r="R62" s="289"/>
      <c r="S62" s="290"/>
      <c r="T62" s="290"/>
      <c r="U62" s="290"/>
      <c r="V62" s="290"/>
      <c r="W62" s="290"/>
      <c r="X62" s="290"/>
      <c r="Y62" s="290"/>
      <c r="Z62" s="290"/>
      <c r="AA62" s="290"/>
      <c r="AB62" s="290"/>
      <c r="AC62" s="290"/>
      <c r="AD62" s="290"/>
      <c r="AE62" s="291" t="str">
        <f t="shared" si="6"/>
        <v/>
      </c>
      <c r="AF62" s="235" t="str">
        <f t="shared" si="7"/>
        <v/>
      </c>
      <c r="AG62" s="233"/>
      <c r="AH62" s="255" t="s">
        <v>0</v>
      </c>
      <c r="AI62" s="256"/>
    </row>
    <row r="63" spans="1:37" ht="12" customHeight="1" x14ac:dyDescent="0.2">
      <c r="A63" s="168"/>
      <c r="B63" s="169">
        <v>9</v>
      </c>
      <c r="C63" s="288" t="s">
        <v>187</v>
      </c>
      <c r="D63" s="288"/>
      <c r="E63" s="288"/>
      <c r="F63" s="288"/>
      <c r="G63" s="288"/>
      <c r="H63" s="254" t="s">
        <v>179</v>
      </c>
      <c r="I63" s="254"/>
      <c r="J63" s="254"/>
      <c r="K63" s="254"/>
      <c r="L63" s="254"/>
      <c r="M63" s="254">
        <v>9</v>
      </c>
      <c r="N63" s="254"/>
      <c r="O63" s="254"/>
      <c r="P63" s="292"/>
      <c r="Q63" s="289"/>
      <c r="R63" s="289"/>
      <c r="S63" s="290"/>
      <c r="T63" s="290"/>
      <c r="U63" s="290"/>
      <c r="V63" s="290"/>
      <c r="W63" s="290"/>
      <c r="X63" s="290"/>
      <c r="Y63" s="290"/>
      <c r="Z63" s="290"/>
      <c r="AA63" s="290"/>
      <c r="AB63" s="290"/>
      <c r="AC63" s="290"/>
      <c r="AD63" s="290"/>
      <c r="AE63" s="291" t="str">
        <f t="shared" si="6"/>
        <v/>
      </c>
      <c r="AF63" s="235" t="str">
        <f t="shared" si="7"/>
        <v/>
      </c>
      <c r="AG63" s="233"/>
      <c r="AH63" s="255" t="s">
        <v>0</v>
      </c>
      <c r="AI63" s="256"/>
    </row>
    <row r="64" spans="1:37" ht="12" customHeight="1" x14ac:dyDescent="0.2">
      <c r="A64" s="168"/>
      <c r="B64" s="169">
        <v>10</v>
      </c>
      <c r="C64" s="288" t="s">
        <v>187</v>
      </c>
      <c r="D64" s="288"/>
      <c r="E64" s="288"/>
      <c r="F64" s="288"/>
      <c r="G64" s="288"/>
      <c r="H64" s="254" t="s">
        <v>180</v>
      </c>
      <c r="I64" s="254"/>
      <c r="J64" s="254"/>
      <c r="K64" s="254"/>
      <c r="L64" s="254"/>
      <c r="M64" s="254">
        <v>2</v>
      </c>
      <c r="N64" s="254"/>
      <c r="O64" s="254"/>
      <c r="P64" s="292"/>
      <c r="Q64" s="289"/>
      <c r="R64" s="289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1" t="str">
        <f t="shared" si="6"/>
        <v/>
      </c>
      <c r="AF64" s="235" t="str">
        <f t="shared" si="7"/>
        <v/>
      </c>
      <c r="AG64" s="233"/>
      <c r="AH64" s="255" t="s">
        <v>0</v>
      </c>
      <c r="AI64" s="256"/>
    </row>
    <row r="65" spans="1:37" ht="12" customHeight="1" x14ac:dyDescent="0.2">
      <c r="A65" s="168"/>
      <c r="B65" s="169">
        <v>11</v>
      </c>
      <c r="C65" s="288" t="s">
        <v>187</v>
      </c>
      <c r="D65" s="288"/>
      <c r="E65" s="288"/>
      <c r="F65" s="288"/>
      <c r="G65" s="288"/>
      <c r="H65" s="254" t="s">
        <v>181</v>
      </c>
      <c r="I65" s="254"/>
      <c r="J65" s="254"/>
      <c r="K65" s="254"/>
      <c r="L65" s="254"/>
      <c r="M65" s="254">
        <v>2</v>
      </c>
      <c r="N65" s="254"/>
      <c r="O65" s="254"/>
      <c r="P65" s="292"/>
      <c r="Q65" s="289"/>
      <c r="R65" s="289"/>
      <c r="S65" s="290"/>
      <c r="T65" s="290"/>
      <c r="U65" s="290"/>
      <c r="V65" s="290"/>
      <c r="W65" s="290"/>
      <c r="X65" s="290"/>
      <c r="Y65" s="290"/>
      <c r="Z65" s="290"/>
      <c r="AA65" s="290"/>
      <c r="AB65" s="290"/>
      <c r="AC65" s="290"/>
      <c r="AD65" s="290"/>
      <c r="AE65" s="291" t="str">
        <f t="shared" si="6"/>
        <v/>
      </c>
      <c r="AF65" s="235" t="str">
        <f t="shared" si="7"/>
        <v/>
      </c>
      <c r="AG65" s="233"/>
      <c r="AH65" s="255" t="s">
        <v>0</v>
      </c>
      <c r="AI65" s="256"/>
    </row>
    <row r="66" spans="1:37" ht="12" customHeight="1" x14ac:dyDescent="0.2">
      <c r="A66" s="168"/>
      <c r="B66" s="169">
        <v>12</v>
      </c>
      <c r="C66" s="288" t="s">
        <v>186</v>
      </c>
      <c r="D66" s="288"/>
      <c r="E66" s="288"/>
      <c r="F66" s="288"/>
      <c r="G66" s="288"/>
      <c r="H66" s="254" t="s">
        <v>182</v>
      </c>
      <c r="I66" s="254"/>
      <c r="J66" s="254"/>
      <c r="K66" s="254"/>
      <c r="L66" s="254"/>
      <c r="M66" s="254">
        <v>3</v>
      </c>
      <c r="N66" s="254"/>
      <c r="O66" s="254"/>
      <c r="P66" s="292"/>
      <c r="Q66" s="289"/>
      <c r="R66" s="289"/>
      <c r="S66" s="290"/>
      <c r="T66" s="290"/>
      <c r="U66" s="290"/>
      <c r="V66" s="290"/>
      <c r="W66" s="290"/>
      <c r="X66" s="290"/>
      <c r="Y66" s="290"/>
      <c r="Z66" s="290"/>
      <c r="AA66" s="290"/>
      <c r="AB66" s="290"/>
      <c r="AC66" s="290"/>
      <c r="AD66" s="290"/>
      <c r="AE66" s="291" t="str">
        <f t="shared" si="6"/>
        <v/>
      </c>
      <c r="AF66" s="235" t="str">
        <f t="shared" si="7"/>
        <v/>
      </c>
      <c r="AG66" s="233"/>
      <c r="AH66" s="255" t="s">
        <v>0</v>
      </c>
      <c r="AI66" s="256"/>
    </row>
    <row r="67" spans="1:37" ht="12" customHeight="1" x14ac:dyDescent="0.2">
      <c r="A67" s="168"/>
      <c r="B67" s="169">
        <v>13</v>
      </c>
      <c r="C67" s="288" t="s">
        <v>186</v>
      </c>
      <c r="D67" s="288"/>
      <c r="E67" s="288"/>
      <c r="F67" s="288"/>
      <c r="G67" s="288"/>
      <c r="H67" s="254" t="s">
        <v>183</v>
      </c>
      <c r="I67" s="254"/>
      <c r="J67" s="254"/>
      <c r="K67" s="254"/>
      <c r="L67" s="254"/>
      <c r="M67" s="254">
        <v>2</v>
      </c>
      <c r="N67" s="254"/>
      <c r="O67" s="254"/>
      <c r="P67" s="292"/>
      <c r="Q67" s="289"/>
      <c r="R67" s="289"/>
      <c r="S67" s="290"/>
      <c r="T67" s="290"/>
      <c r="U67" s="290"/>
      <c r="V67" s="290"/>
      <c r="W67" s="290"/>
      <c r="X67" s="290"/>
      <c r="Y67" s="290"/>
      <c r="Z67" s="290"/>
      <c r="AA67" s="290"/>
      <c r="AB67" s="290"/>
      <c r="AC67" s="290"/>
      <c r="AD67" s="290"/>
      <c r="AE67" s="291" t="str">
        <f t="shared" si="6"/>
        <v/>
      </c>
      <c r="AF67" s="235" t="str">
        <f t="shared" si="7"/>
        <v/>
      </c>
      <c r="AG67" s="233"/>
      <c r="AH67" s="255" t="s">
        <v>0</v>
      </c>
      <c r="AI67" s="256"/>
    </row>
    <row r="68" spans="1:37" ht="12" customHeight="1" x14ac:dyDescent="0.2">
      <c r="A68" s="168"/>
      <c r="B68" s="169">
        <v>14</v>
      </c>
      <c r="C68" s="288" t="s">
        <v>186</v>
      </c>
      <c r="D68" s="288"/>
      <c r="E68" s="288"/>
      <c r="F68" s="288"/>
      <c r="G68" s="288"/>
      <c r="H68" s="254" t="s">
        <v>184</v>
      </c>
      <c r="I68" s="254"/>
      <c r="J68" s="254"/>
      <c r="K68" s="254"/>
      <c r="L68" s="254"/>
      <c r="M68" s="254">
        <v>1</v>
      </c>
      <c r="N68" s="254"/>
      <c r="O68" s="254"/>
      <c r="P68" s="292"/>
      <c r="Q68" s="289"/>
      <c r="R68" s="289"/>
      <c r="S68" s="290"/>
      <c r="T68" s="290"/>
      <c r="U68" s="290"/>
      <c r="V68" s="290"/>
      <c r="W68" s="290"/>
      <c r="X68" s="290"/>
      <c r="Y68" s="290"/>
      <c r="Z68" s="290"/>
      <c r="AA68" s="290"/>
      <c r="AB68" s="290"/>
      <c r="AC68" s="290"/>
      <c r="AD68" s="290"/>
      <c r="AE68" s="291" t="str">
        <f t="shared" si="6"/>
        <v/>
      </c>
      <c r="AF68" s="235" t="str">
        <f t="shared" si="7"/>
        <v/>
      </c>
      <c r="AG68" s="233"/>
      <c r="AH68" s="255" t="s">
        <v>0</v>
      </c>
      <c r="AI68" s="256"/>
    </row>
    <row r="69" spans="1:37" ht="12" customHeight="1" x14ac:dyDescent="0.2">
      <c r="A69" s="168"/>
      <c r="B69" s="169">
        <v>15</v>
      </c>
      <c r="C69" s="288" t="s">
        <v>166</v>
      </c>
      <c r="D69" s="288"/>
      <c r="E69" s="288"/>
      <c r="F69" s="288"/>
      <c r="G69" s="288"/>
      <c r="H69" s="254" t="s">
        <v>103</v>
      </c>
      <c r="I69" s="254"/>
      <c r="J69" s="254"/>
      <c r="K69" s="254"/>
      <c r="L69" s="254"/>
      <c r="M69" s="254">
        <v>1</v>
      </c>
      <c r="N69" s="254"/>
      <c r="O69" s="254"/>
      <c r="P69" s="292"/>
      <c r="Q69" s="289"/>
      <c r="R69" s="289"/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1" t="str">
        <f t="shared" ref="AE69" si="8">IF(OR(M69="",P69=""),"",ROUND(M69*P69,2))</f>
        <v/>
      </c>
      <c r="AF69" s="235" t="str">
        <f t="shared" ref="AF69" si="9">IF(OR(M69="",P69=""),"",M69*((1+Q69)*P69))</f>
        <v/>
      </c>
      <c r="AG69" s="233"/>
      <c r="AH69" s="255" t="s">
        <v>0</v>
      </c>
      <c r="AI69" s="256"/>
    </row>
    <row r="70" spans="1:37" ht="12" customHeight="1" x14ac:dyDescent="0.2">
      <c r="A70" s="168"/>
      <c r="B70" s="169">
        <v>16</v>
      </c>
      <c r="C70" s="288" t="s">
        <v>167</v>
      </c>
      <c r="D70" s="288"/>
      <c r="E70" s="288"/>
      <c r="F70" s="288"/>
      <c r="G70" s="288"/>
      <c r="H70" s="254" t="s">
        <v>103</v>
      </c>
      <c r="I70" s="254"/>
      <c r="J70" s="254"/>
      <c r="K70" s="254"/>
      <c r="L70" s="254"/>
      <c r="M70" s="254">
        <v>3</v>
      </c>
      <c r="N70" s="254"/>
      <c r="O70" s="254"/>
      <c r="P70" s="292"/>
      <c r="Q70" s="289"/>
      <c r="R70" s="289"/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0"/>
      <c r="AD70" s="290"/>
      <c r="AE70" s="291" t="str">
        <f t="shared" ref="AE70" si="10">IF(OR(M70="",P70=""),"",ROUND(M70*P70,2))</f>
        <v/>
      </c>
      <c r="AF70" s="235" t="str">
        <f t="shared" ref="AF70" si="11">IF(OR(M70="",P70=""),"",M70*((1+Q70)*P70))</f>
        <v/>
      </c>
      <c r="AG70" s="233"/>
      <c r="AH70" s="255" t="s">
        <v>0</v>
      </c>
      <c r="AI70" s="256"/>
    </row>
    <row r="71" spans="1:37" ht="12" customHeight="1" x14ac:dyDescent="0.2">
      <c r="A71" s="168"/>
      <c r="B71" s="169">
        <v>17</v>
      </c>
      <c r="C71" s="288" t="s">
        <v>171</v>
      </c>
      <c r="D71" s="288"/>
      <c r="E71" s="288"/>
      <c r="F71" s="288"/>
      <c r="G71" s="288"/>
      <c r="H71" s="254" t="s">
        <v>170</v>
      </c>
      <c r="I71" s="254"/>
      <c r="J71" s="254"/>
      <c r="K71" s="254"/>
      <c r="L71" s="254"/>
      <c r="M71" s="254">
        <v>1</v>
      </c>
      <c r="N71" s="254"/>
      <c r="O71" s="254"/>
      <c r="P71" s="292"/>
      <c r="Q71" s="289"/>
      <c r="R71" s="289"/>
      <c r="S71" s="290"/>
      <c r="T71" s="290"/>
      <c r="U71" s="290"/>
      <c r="V71" s="290"/>
      <c r="W71" s="290"/>
      <c r="X71" s="290"/>
      <c r="Y71" s="290"/>
      <c r="Z71" s="290"/>
      <c r="AA71" s="290"/>
      <c r="AB71" s="290"/>
      <c r="AC71" s="290"/>
      <c r="AD71" s="290"/>
      <c r="AE71" s="291" t="str">
        <f t="shared" ref="AE71" si="12">IF(OR(M71="",P71=""),"",ROUND(M71*P71,2))</f>
        <v/>
      </c>
      <c r="AF71" s="235" t="str">
        <f t="shared" ref="AF71" si="13">IF(OR(M71="",P71=""),"",M71*((1+Q71)*P71))</f>
        <v/>
      </c>
      <c r="AG71" s="233"/>
      <c r="AH71" s="255" t="s">
        <v>0</v>
      </c>
      <c r="AI71" s="256"/>
    </row>
    <row r="72" spans="1:37" ht="12" customHeight="1" x14ac:dyDescent="0.2">
      <c r="A72" s="168"/>
      <c r="B72" s="169">
        <v>18</v>
      </c>
      <c r="C72" s="288" t="s">
        <v>185</v>
      </c>
      <c r="D72" s="288"/>
      <c r="E72" s="288"/>
      <c r="F72" s="288"/>
      <c r="G72" s="288"/>
      <c r="H72" s="254" t="s">
        <v>157</v>
      </c>
      <c r="I72" s="254"/>
      <c r="J72" s="254"/>
      <c r="K72" s="254"/>
      <c r="L72" s="254"/>
      <c r="M72" s="254">
        <v>0</v>
      </c>
      <c r="N72" s="254"/>
      <c r="O72" s="254"/>
      <c r="P72" s="292"/>
      <c r="Q72" s="289"/>
      <c r="R72" s="289"/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1" t="str">
        <f t="shared" ref="AE72" si="14">IF(OR(M72="",P72=""),"",ROUND(M72*P72,2))</f>
        <v/>
      </c>
      <c r="AF72" s="235" t="str">
        <f t="shared" ref="AF72" si="15">IF(OR(M72="",P72=""),"",M72*((1+Q72)*P72))</f>
        <v/>
      </c>
      <c r="AG72" s="233"/>
      <c r="AH72" s="255" t="s">
        <v>0</v>
      </c>
      <c r="AI72" s="256"/>
    </row>
    <row r="73" spans="1:37" ht="12" customHeight="1" x14ac:dyDescent="0.2">
      <c r="A73" s="168"/>
      <c r="B73" s="169">
        <v>19</v>
      </c>
      <c r="C73" s="288" t="s">
        <v>188</v>
      </c>
      <c r="D73" s="288"/>
      <c r="E73" s="288"/>
      <c r="F73" s="288"/>
      <c r="G73" s="288"/>
      <c r="H73" s="254" t="s">
        <v>189</v>
      </c>
      <c r="I73" s="254"/>
      <c r="J73" s="254"/>
      <c r="K73" s="254"/>
      <c r="L73" s="254"/>
      <c r="M73" s="254">
        <v>1</v>
      </c>
      <c r="N73" s="254"/>
      <c r="O73" s="254"/>
      <c r="P73" s="292"/>
      <c r="Q73" s="289"/>
      <c r="R73" s="289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1" t="str">
        <f t="shared" ref="AE73" si="16">IF(OR(M73="",P73=""),"",ROUND(M73*P73,2))</f>
        <v/>
      </c>
      <c r="AF73" s="235" t="str">
        <f t="shared" ref="AF73" si="17">IF(OR(M73="",P73=""),"",M73*((1+Q73)*P73))</f>
        <v/>
      </c>
      <c r="AG73" s="233"/>
      <c r="AH73" s="255" t="s">
        <v>0</v>
      </c>
      <c r="AI73" s="256"/>
    </row>
    <row r="74" spans="1:37" ht="12" customHeight="1" thickBot="1" x14ac:dyDescent="0.25">
      <c r="A74" s="168"/>
      <c r="B74" s="169">
        <v>20</v>
      </c>
      <c r="C74" s="288" t="s">
        <v>190</v>
      </c>
      <c r="D74" s="288"/>
      <c r="E74" s="288"/>
      <c r="F74" s="288"/>
      <c r="G74" s="288"/>
      <c r="H74" s="254"/>
      <c r="I74" s="254"/>
      <c r="J74" s="254"/>
      <c r="K74" s="254"/>
      <c r="L74" s="254"/>
      <c r="M74" s="254">
        <v>38</v>
      </c>
      <c r="N74" s="254"/>
      <c r="O74" s="254"/>
      <c r="P74" s="292"/>
      <c r="Q74" s="289"/>
      <c r="R74" s="289"/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1" t="str">
        <f t="shared" ref="AE74" si="18">IF(OR(M74="",P74=""),"",ROUND(M74*P74,2))</f>
        <v/>
      </c>
      <c r="AF74" s="235" t="str">
        <f t="shared" ref="AF74" si="19">IF(OR(M74="",P74=""),"",M74*((1+Q74)*P74))</f>
        <v/>
      </c>
      <c r="AG74" s="233"/>
      <c r="AH74" s="255" t="s">
        <v>0</v>
      </c>
      <c r="AI74" s="256"/>
    </row>
    <row r="75" spans="1:37" ht="10.15" hidden="1" customHeight="1" thickBot="1" x14ac:dyDescent="0.25">
      <c r="A75" s="168"/>
      <c r="B75" s="169"/>
      <c r="C75" s="271"/>
      <c r="D75" s="271"/>
      <c r="E75" s="271"/>
      <c r="F75" s="271"/>
      <c r="G75" s="271"/>
      <c r="H75" s="272"/>
      <c r="I75" s="272"/>
      <c r="J75" s="272"/>
      <c r="K75" s="272"/>
      <c r="L75" s="272"/>
      <c r="M75" s="272"/>
      <c r="N75" s="272"/>
      <c r="O75" s="272"/>
      <c r="P75" s="231"/>
      <c r="Q75" s="273"/>
      <c r="R75" s="273"/>
      <c r="S75" s="274"/>
      <c r="T75" s="274"/>
      <c r="U75" s="274"/>
      <c r="V75" s="274"/>
      <c r="W75" s="274"/>
      <c r="X75" s="274"/>
      <c r="Y75" s="274"/>
      <c r="Z75" s="274"/>
      <c r="AA75" s="274"/>
      <c r="AB75" s="274"/>
      <c r="AC75" s="274"/>
      <c r="AD75" s="274"/>
      <c r="AE75" s="275" t="str">
        <f t="shared" si="6"/>
        <v/>
      </c>
      <c r="AF75" s="276" t="str">
        <f t="shared" si="7"/>
        <v/>
      </c>
      <c r="AG75" s="277"/>
      <c r="AH75" s="278"/>
      <c r="AI75" s="279"/>
    </row>
    <row r="76" spans="1:37" s="178" customFormat="1" ht="19.149999999999999" customHeight="1" x14ac:dyDescent="0.2">
      <c r="A76" s="170"/>
      <c r="B76" s="171" t="s">
        <v>28</v>
      </c>
      <c r="C76" s="125"/>
      <c r="D76" s="172"/>
      <c r="E76" s="173"/>
      <c r="F76" s="173"/>
      <c r="G76" s="173"/>
      <c r="H76" s="172" t="s">
        <v>27</v>
      </c>
      <c r="I76" s="172"/>
      <c r="J76" s="172"/>
      <c r="K76" s="172"/>
      <c r="L76" s="174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5" t="str">
        <f>IF($AF$76="","","Ceníková cena bez DPH")</f>
        <v/>
      </c>
      <c r="Z76" s="175"/>
      <c r="AA76" s="175"/>
      <c r="AB76" s="175"/>
      <c r="AC76" s="175"/>
      <c r="AD76" s="175"/>
      <c r="AE76" s="175"/>
      <c r="AF76" s="176" t="str">
        <f>IF(SUM(AE14:AE75)&lt;=$AD$78,"",SUM(AE14:AE75))</f>
        <v/>
      </c>
      <c r="AG76" s="172"/>
      <c r="AH76" s="172"/>
      <c r="AI76" s="177"/>
      <c r="AK76" s="88"/>
    </row>
    <row r="77" spans="1:37" x14ac:dyDescent="0.2">
      <c r="A77" s="168"/>
      <c r="B77" s="179" t="s">
        <v>172</v>
      </c>
      <c r="C77" s="180"/>
      <c r="D77" s="180"/>
      <c r="E77" s="180"/>
      <c r="F77" s="180"/>
      <c r="G77" s="180"/>
      <c r="H77" s="180"/>
      <c r="I77" s="180"/>
      <c r="J77" s="181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2"/>
      <c r="V77" s="120"/>
      <c r="W77" s="183"/>
      <c r="X77" s="184"/>
      <c r="Y77" s="185" t="str">
        <f>IF($AF$76="","","Sleva bez DPH")</f>
        <v/>
      </c>
      <c r="AF77" s="186" t="str">
        <f>IF(SUM(AE14:AE55)&lt;=$AD$78,"",$AF$76-$AD$78)</f>
        <v/>
      </c>
      <c r="AG77" s="184"/>
      <c r="AH77" s="184"/>
      <c r="AI77" s="187"/>
    </row>
    <row r="78" spans="1:37" x14ac:dyDescent="0.2">
      <c r="A78" s="168"/>
      <c r="B78" s="188"/>
      <c r="C78" s="189"/>
      <c r="D78" s="189"/>
      <c r="E78" s="189"/>
      <c r="F78" s="189"/>
      <c r="G78" s="189"/>
      <c r="H78" s="189"/>
      <c r="I78" s="189"/>
      <c r="J78" s="188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90"/>
      <c r="V78" s="191"/>
      <c r="W78" s="191"/>
      <c r="X78" s="119"/>
      <c r="Y78" s="192" t="s">
        <v>25</v>
      </c>
      <c r="Z78" s="193"/>
      <c r="AA78" s="193"/>
      <c r="AB78" s="193"/>
      <c r="AC78" s="193"/>
      <c r="AD78" s="194">
        <f>IF($AI$79="ANO",IF(SUM(AE14:AE75)*0.9&lt;=SUM(AF14:AF75),SUM(AE14:AE75),SUM(AF14:AF75)*10/9),SUM(AF14:AF75))</f>
        <v>0</v>
      </c>
      <c r="AE78" s="194"/>
      <c r="AF78" s="195"/>
      <c r="AG78" s="196"/>
      <c r="AH78" s="196"/>
      <c r="AI78" s="197"/>
    </row>
    <row r="79" spans="1:37" x14ac:dyDescent="0.2">
      <c r="A79" s="168"/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90"/>
      <c r="V79" s="191"/>
      <c r="W79" s="191"/>
      <c r="X79" s="198"/>
      <c r="Y79" s="199">
        <v>0</v>
      </c>
      <c r="Z79" s="106" t="s">
        <v>8</v>
      </c>
      <c r="AA79" s="200"/>
      <c r="AB79" s="91"/>
      <c r="AC79" s="91"/>
      <c r="AD79" s="201">
        <f>Y79*AD78</f>
        <v>0</v>
      </c>
      <c r="AE79" s="201"/>
      <c r="AF79" s="202"/>
      <c r="AG79" s="203"/>
      <c r="AH79" s="203"/>
      <c r="AI79" s="204"/>
    </row>
    <row r="80" spans="1:37" ht="14.25" x14ac:dyDescent="0.2">
      <c r="A80" s="168"/>
      <c r="B80" s="189"/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90"/>
      <c r="V80" s="191"/>
      <c r="W80" s="191"/>
      <c r="X80" s="119"/>
      <c r="Y80" s="205" t="s">
        <v>26</v>
      </c>
      <c r="Z80" s="206"/>
      <c r="AA80" s="206"/>
      <c r="AB80" s="207"/>
      <c r="AC80" s="206"/>
      <c r="AD80" s="208">
        <f>ROUND(SUM(AD78:AF79),0)</f>
        <v>0</v>
      </c>
      <c r="AE80" s="208"/>
      <c r="AF80" s="209"/>
      <c r="AG80" s="210"/>
      <c r="AH80" s="210"/>
      <c r="AI80" s="211"/>
    </row>
    <row r="81" spans="1:38" x14ac:dyDescent="0.2">
      <c r="A81" s="168"/>
      <c r="B81" s="212"/>
      <c r="C81" s="212"/>
      <c r="D81" s="212"/>
      <c r="E81" s="212"/>
      <c r="F81" s="212"/>
      <c r="G81" s="212"/>
      <c r="H81" s="212"/>
      <c r="I81" s="212"/>
      <c r="J81" s="212"/>
      <c r="K81" s="212"/>
      <c r="L81" s="212"/>
      <c r="M81" s="212"/>
      <c r="N81" s="212"/>
      <c r="O81" s="212"/>
      <c r="P81" s="212"/>
      <c r="Q81" s="212"/>
      <c r="R81" s="212"/>
      <c r="S81" s="212"/>
      <c r="T81" s="212"/>
      <c r="U81" s="213"/>
      <c r="V81" s="191"/>
      <c r="W81" s="1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214"/>
      <c r="AL81" s="200"/>
    </row>
    <row r="82" spans="1:38" x14ac:dyDescent="0.2">
      <c r="A82" s="168"/>
      <c r="B82" s="215" t="s">
        <v>75</v>
      </c>
      <c r="C82" s="216"/>
      <c r="D82" s="216"/>
      <c r="E82" s="216"/>
      <c r="F82" s="216"/>
      <c r="G82" s="216"/>
      <c r="H82" s="216"/>
      <c r="I82" s="216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214"/>
    </row>
    <row r="83" spans="1:38" x14ac:dyDescent="0.2">
      <c r="B83" s="185"/>
      <c r="C83" s="217"/>
      <c r="D83" s="217"/>
      <c r="E83" s="217"/>
      <c r="F83" s="217"/>
      <c r="G83" s="217"/>
      <c r="H83" s="217"/>
      <c r="I83" s="217"/>
      <c r="J83" s="217"/>
      <c r="K83" s="185"/>
      <c r="L83" s="185"/>
      <c r="M83" s="185"/>
      <c r="N83" s="185"/>
      <c r="O83" s="185"/>
      <c r="P83" s="185"/>
      <c r="Q83" s="167"/>
      <c r="R83" s="167"/>
      <c r="S83" s="167"/>
      <c r="T83" s="167"/>
      <c r="U83" s="167"/>
      <c r="V83" s="167"/>
      <c r="W83" s="167"/>
      <c r="X83" s="167"/>
      <c r="Y83" s="218"/>
      <c r="Z83" s="218"/>
      <c r="AA83" s="218"/>
      <c r="AB83" s="218"/>
      <c r="AC83" s="218"/>
      <c r="AD83" s="218"/>
      <c r="AE83" s="218"/>
      <c r="AF83" s="218"/>
      <c r="AG83" s="218"/>
      <c r="AH83" s="218"/>
    </row>
    <row r="84" spans="1:38" x14ac:dyDescent="0.2">
      <c r="B84" s="167"/>
      <c r="C84" s="218"/>
      <c r="D84" s="218"/>
      <c r="E84" s="218"/>
      <c r="F84" s="218"/>
      <c r="G84" s="218"/>
      <c r="H84" s="218"/>
      <c r="I84" s="218"/>
      <c r="J84" s="218"/>
      <c r="K84" s="167"/>
      <c r="L84" s="167"/>
      <c r="M84" s="167"/>
      <c r="N84" s="167"/>
      <c r="O84" s="167"/>
      <c r="P84" s="167"/>
    </row>
    <row r="85" spans="1:38" x14ac:dyDescent="0.2">
      <c r="B85" s="91"/>
      <c r="E85" s="88"/>
      <c r="F85" s="88"/>
      <c r="G85" s="88"/>
      <c r="K85" s="91"/>
    </row>
    <row r="86" spans="1:38" x14ac:dyDescent="0.2">
      <c r="B86" s="91"/>
      <c r="E86" s="88"/>
      <c r="F86" s="88"/>
      <c r="G86" s="88"/>
      <c r="K86" s="91"/>
    </row>
    <row r="87" spans="1:38" x14ac:dyDescent="0.2">
      <c r="B87" s="91"/>
      <c r="E87" s="88"/>
      <c r="F87" s="88"/>
      <c r="G87" s="88"/>
      <c r="K87" s="91"/>
    </row>
    <row r="88" spans="1:38" x14ac:dyDescent="0.2">
      <c r="B88" s="91"/>
      <c r="E88" s="88"/>
      <c r="F88" s="88"/>
      <c r="G88" s="88"/>
    </row>
    <row r="89" spans="1:38" x14ac:dyDescent="0.2">
      <c r="B89" s="91"/>
      <c r="E89" s="88"/>
      <c r="F89" s="88"/>
      <c r="G89" s="88"/>
    </row>
    <row r="90" spans="1:38" x14ac:dyDescent="0.2">
      <c r="B90" s="91"/>
      <c r="E90" s="88"/>
      <c r="F90" s="88"/>
      <c r="G90" s="88"/>
    </row>
    <row r="91" spans="1:38" x14ac:dyDescent="0.2">
      <c r="B91" s="91"/>
      <c r="E91" s="88"/>
      <c r="F91" s="88"/>
      <c r="G91" s="88"/>
    </row>
    <row r="92" spans="1:38" x14ac:dyDescent="0.2">
      <c r="B92" s="91"/>
      <c r="E92" s="88"/>
      <c r="F92" s="88"/>
      <c r="G92" s="88"/>
    </row>
    <row r="93" spans="1:38" x14ac:dyDescent="0.2">
      <c r="B93" s="91"/>
      <c r="E93" s="88"/>
      <c r="F93" s="88"/>
      <c r="G93" s="88"/>
    </row>
    <row r="94" spans="1:38" x14ac:dyDescent="0.2">
      <c r="B94" s="91"/>
      <c r="E94" s="88"/>
      <c r="F94" s="88"/>
      <c r="G94" s="88"/>
    </row>
  </sheetData>
  <sheetProtection algorithmName="SHA-512" hashValue="2tI0REZ59NbditA2KP+zXXolDkDi1pte05Cgr940u6lTyVrMW6nypxvfDS2SvOjgUesbTSi6fRWWH3u7IaLU6A==" saltValue="VGLBED4W0iA4xjNStHRMEg==" spinCount="100000" sheet="1" formatCells="0" formatColumns="0" formatRows="0" insertRows="0" deleteRows="0"/>
  <dataConsolidate/>
  <mergeCells count="348">
    <mergeCell ref="C74:G74"/>
    <mergeCell ref="H74:L74"/>
    <mergeCell ref="M74:O74"/>
    <mergeCell ref="Q74:R74"/>
    <mergeCell ref="S74:AD74"/>
    <mergeCell ref="M72:O72"/>
    <mergeCell ref="Q72:R72"/>
    <mergeCell ref="S72:AD72"/>
    <mergeCell ref="Q66:R66"/>
    <mergeCell ref="S66:AD66"/>
    <mergeCell ref="C68:G68"/>
    <mergeCell ref="S67:AD67"/>
    <mergeCell ref="T51:U51"/>
    <mergeCell ref="AA51:AB51"/>
    <mergeCell ref="AC51:AD51"/>
    <mergeCell ref="C73:G73"/>
    <mergeCell ref="H73:L73"/>
    <mergeCell ref="M73:O73"/>
    <mergeCell ref="Q73:R73"/>
    <mergeCell ref="S73:AD73"/>
    <mergeCell ref="C65:G65"/>
    <mergeCell ref="H65:L65"/>
    <mergeCell ref="M65:O65"/>
    <mergeCell ref="Q65:R65"/>
    <mergeCell ref="S65:AD65"/>
    <mergeCell ref="C66:G66"/>
    <mergeCell ref="H66:L66"/>
    <mergeCell ref="M66:O66"/>
    <mergeCell ref="Q71:R71"/>
    <mergeCell ref="Q64:R64"/>
    <mergeCell ref="S64:AD64"/>
    <mergeCell ref="H62:L62"/>
    <mergeCell ref="M62:O62"/>
    <mergeCell ref="Q62:R62"/>
    <mergeCell ref="S62:AD62"/>
    <mergeCell ref="C63:G63"/>
    <mergeCell ref="H63:L63"/>
    <mergeCell ref="M63:O63"/>
    <mergeCell ref="Q63:R63"/>
    <mergeCell ref="S63:AD63"/>
    <mergeCell ref="S71:AD71"/>
    <mergeCell ref="H68:L68"/>
    <mergeCell ref="M68:O68"/>
    <mergeCell ref="Q68:R68"/>
    <mergeCell ref="S68:AD68"/>
    <mergeCell ref="C67:G67"/>
    <mergeCell ref="H67:L67"/>
    <mergeCell ref="M67:O67"/>
    <mergeCell ref="Q67:R67"/>
    <mergeCell ref="S60:AD60"/>
    <mergeCell ref="C61:G61"/>
    <mergeCell ref="H61:L61"/>
    <mergeCell ref="M61:O61"/>
    <mergeCell ref="Q61:R61"/>
    <mergeCell ref="S61:AD61"/>
    <mergeCell ref="Q58:R58"/>
    <mergeCell ref="S58:AD58"/>
    <mergeCell ref="C59:G59"/>
    <mergeCell ref="H59:L59"/>
    <mergeCell ref="M59:O59"/>
    <mergeCell ref="Q59:R59"/>
    <mergeCell ref="S59:AD59"/>
    <mergeCell ref="Q60:R60"/>
    <mergeCell ref="T49:U49"/>
    <mergeCell ref="AA49:AB49"/>
    <mergeCell ref="AC49:AD49"/>
    <mergeCell ref="K48:L48"/>
    <mergeCell ref="Q48:R48"/>
    <mergeCell ref="T48:U48"/>
    <mergeCell ref="AA48:AB48"/>
    <mergeCell ref="AC48:AD48"/>
    <mergeCell ref="Q57:R57"/>
    <mergeCell ref="S57:AD57"/>
    <mergeCell ref="K50:L50"/>
    <mergeCell ref="Q50:R50"/>
    <mergeCell ref="T50:U50"/>
    <mergeCell ref="AA50:AB50"/>
    <mergeCell ref="AC50:AD50"/>
    <mergeCell ref="Q55:R55"/>
    <mergeCell ref="S55:AD55"/>
    <mergeCell ref="Q56:R56"/>
    <mergeCell ref="S56:AD56"/>
    <mergeCell ref="M55:O55"/>
    <mergeCell ref="K49:L49"/>
    <mergeCell ref="Q49:R49"/>
    <mergeCell ref="K51:L51"/>
    <mergeCell ref="Q51:R51"/>
    <mergeCell ref="T45:U45"/>
    <mergeCell ref="AA45:AB45"/>
    <mergeCell ref="AC45:AD45"/>
    <mergeCell ref="K44:L44"/>
    <mergeCell ref="Q44:R44"/>
    <mergeCell ref="T44:U44"/>
    <mergeCell ref="AA44:AB44"/>
    <mergeCell ref="AC44:AD44"/>
    <mergeCell ref="K47:L47"/>
    <mergeCell ref="Q47:R47"/>
    <mergeCell ref="T47:U47"/>
    <mergeCell ref="AA47:AB47"/>
    <mergeCell ref="AC47:AD47"/>
    <mergeCell ref="K46:L46"/>
    <mergeCell ref="Q46:R46"/>
    <mergeCell ref="T46:U46"/>
    <mergeCell ref="AA46:AB46"/>
    <mergeCell ref="AC46:AD46"/>
    <mergeCell ref="K45:L45"/>
    <mergeCell ref="Q45:R45"/>
    <mergeCell ref="T41:U41"/>
    <mergeCell ref="AA41:AB41"/>
    <mergeCell ref="AC41:AD41"/>
    <mergeCell ref="K40:L40"/>
    <mergeCell ref="Q40:R40"/>
    <mergeCell ref="T40:U40"/>
    <mergeCell ref="AA40:AB40"/>
    <mergeCell ref="AC40:AD40"/>
    <mergeCell ref="K43:L43"/>
    <mergeCell ref="Q43:R43"/>
    <mergeCell ref="T43:U43"/>
    <mergeCell ref="AA43:AB43"/>
    <mergeCell ref="AC43:AD43"/>
    <mergeCell ref="K42:L42"/>
    <mergeCell ref="Q42:R42"/>
    <mergeCell ref="T42:U42"/>
    <mergeCell ref="AA42:AB42"/>
    <mergeCell ref="AC42:AD42"/>
    <mergeCell ref="K41:L41"/>
    <mergeCell ref="Q41:R41"/>
    <mergeCell ref="T37:U37"/>
    <mergeCell ref="AA37:AB37"/>
    <mergeCell ref="AC37:AD37"/>
    <mergeCell ref="K36:L36"/>
    <mergeCell ref="Q36:R36"/>
    <mergeCell ref="T36:U36"/>
    <mergeCell ref="AA36:AB36"/>
    <mergeCell ref="AC36:AD36"/>
    <mergeCell ref="K39:L39"/>
    <mergeCell ref="Q39:R39"/>
    <mergeCell ref="T39:U39"/>
    <mergeCell ref="AA39:AB39"/>
    <mergeCell ref="AC39:AD39"/>
    <mergeCell ref="K38:L38"/>
    <mergeCell ref="Q38:R38"/>
    <mergeCell ref="T38:U38"/>
    <mergeCell ref="AA38:AB38"/>
    <mergeCell ref="AC38:AD38"/>
    <mergeCell ref="T33:U33"/>
    <mergeCell ref="AA33:AB33"/>
    <mergeCell ref="AC33:AD33"/>
    <mergeCell ref="K32:L32"/>
    <mergeCell ref="Q32:R32"/>
    <mergeCell ref="T32:U32"/>
    <mergeCell ref="AA32:AB32"/>
    <mergeCell ref="AC32:AD32"/>
    <mergeCell ref="K35:L35"/>
    <mergeCell ref="Q35:R35"/>
    <mergeCell ref="T35:U35"/>
    <mergeCell ref="AA35:AB35"/>
    <mergeCell ref="AC35:AD35"/>
    <mergeCell ref="K34:L34"/>
    <mergeCell ref="Q34:R34"/>
    <mergeCell ref="T34:U34"/>
    <mergeCell ref="AA34:AB34"/>
    <mergeCell ref="AC34:AD34"/>
    <mergeCell ref="T29:U29"/>
    <mergeCell ref="AA29:AB29"/>
    <mergeCell ref="AC29:AD29"/>
    <mergeCell ref="K28:L28"/>
    <mergeCell ref="Q28:R28"/>
    <mergeCell ref="T28:U28"/>
    <mergeCell ref="AA28:AB28"/>
    <mergeCell ref="AC28:AD28"/>
    <mergeCell ref="K31:L31"/>
    <mergeCell ref="Q31:R31"/>
    <mergeCell ref="T31:U31"/>
    <mergeCell ref="AA31:AB31"/>
    <mergeCell ref="AC31:AD31"/>
    <mergeCell ref="K30:L30"/>
    <mergeCell ref="Q30:R30"/>
    <mergeCell ref="T30:U30"/>
    <mergeCell ref="AA30:AB30"/>
    <mergeCell ref="AC30:AD30"/>
    <mergeCell ref="T25:U25"/>
    <mergeCell ref="AA25:AB25"/>
    <mergeCell ref="AC25:AD25"/>
    <mergeCell ref="K24:L24"/>
    <mergeCell ref="Q24:R24"/>
    <mergeCell ref="T24:U24"/>
    <mergeCell ref="AA24:AB24"/>
    <mergeCell ref="AC24:AD24"/>
    <mergeCell ref="K27:L27"/>
    <mergeCell ref="Q27:R27"/>
    <mergeCell ref="T27:U27"/>
    <mergeCell ref="AA27:AB27"/>
    <mergeCell ref="AC27:AD27"/>
    <mergeCell ref="K26:L26"/>
    <mergeCell ref="Q26:R26"/>
    <mergeCell ref="T26:U26"/>
    <mergeCell ref="AA26:AB26"/>
    <mergeCell ref="AC26:AD26"/>
    <mergeCell ref="AA17:AB17"/>
    <mergeCell ref="AC17:AD17"/>
    <mergeCell ref="K18:L18"/>
    <mergeCell ref="Q18:R18"/>
    <mergeCell ref="T18:U18"/>
    <mergeCell ref="AA18:AB18"/>
    <mergeCell ref="AC18:AD18"/>
    <mergeCell ref="Q17:R17"/>
    <mergeCell ref="T17:U17"/>
    <mergeCell ref="AA19:AB19"/>
    <mergeCell ref="AC19:AD19"/>
    <mergeCell ref="K20:L20"/>
    <mergeCell ref="Q20:R20"/>
    <mergeCell ref="T20:U20"/>
    <mergeCell ref="AA20:AB20"/>
    <mergeCell ref="AC20:AD20"/>
    <mergeCell ref="C55:G55"/>
    <mergeCell ref="H55:L55"/>
    <mergeCell ref="K23:L23"/>
    <mergeCell ref="Q23:R23"/>
    <mergeCell ref="T23:U23"/>
    <mergeCell ref="AA23:AB23"/>
    <mergeCell ref="AC23:AD23"/>
    <mergeCell ref="Q21:R21"/>
    <mergeCell ref="T21:U21"/>
    <mergeCell ref="AA21:AB21"/>
    <mergeCell ref="AC21:AD21"/>
    <mergeCell ref="K22:L22"/>
    <mergeCell ref="Q22:R22"/>
    <mergeCell ref="T22:U22"/>
    <mergeCell ref="AA22:AB22"/>
    <mergeCell ref="AC22:AD22"/>
    <mergeCell ref="K21:L21"/>
    <mergeCell ref="T14:U14"/>
    <mergeCell ref="AA14:AB14"/>
    <mergeCell ref="AC14:AD14"/>
    <mergeCell ref="Q15:R15"/>
    <mergeCell ref="T15:U15"/>
    <mergeCell ref="AA15:AB15"/>
    <mergeCell ref="AC15:AD15"/>
    <mergeCell ref="Q16:R16"/>
    <mergeCell ref="T16:U16"/>
    <mergeCell ref="AA16:AB16"/>
    <mergeCell ref="AC16:AD16"/>
    <mergeCell ref="Q14:R14"/>
    <mergeCell ref="K25:L25"/>
    <mergeCell ref="Q25:R25"/>
    <mergeCell ref="K29:L29"/>
    <mergeCell ref="Q29:R29"/>
    <mergeCell ref="K33:L33"/>
    <mergeCell ref="Q33:R33"/>
    <mergeCell ref="K37:L37"/>
    <mergeCell ref="Q37:R37"/>
    <mergeCell ref="C75:G75"/>
    <mergeCell ref="H75:L75"/>
    <mergeCell ref="M75:O75"/>
    <mergeCell ref="C56:G56"/>
    <mergeCell ref="H56:L56"/>
    <mergeCell ref="M56:O56"/>
    <mergeCell ref="C58:G58"/>
    <mergeCell ref="H58:L58"/>
    <mergeCell ref="M58:O58"/>
    <mergeCell ref="C60:G60"/>
    <mergeCell ref="H60:L60"/>
    <mergeCell ref="M60:O60"/>
    <mergeCell ref="C62:G62"/>
    <mergeCell ref="C64:G64"/>
    <mergeCell ref="H64:L64"/>
    <mergeCell ref="M64:O64"/>
    <mergeCell ref="C57:G57"/>
    <mergeCell ref="H57:L57"/>
    <mergeCell ref="M57:O57"/>
    <mergeCell ref="C71:G71"/>
    <mergeCell ref="H71:L71"/>
    <mergeCell ref="M71:O71"/>
    <mergeCell ref="C72:G72"/>
    <mergeCell ref="H72:L72"/>
    <mergeCell ref="Q75:R75"/>
    <mergeCell ref="S75:AD75"/>
    <mergeCell ref="B77:I81"/>
    <mergeCell ref="K19:L19"/>
    <mergeCell ref="B12:B13"/>
    <mergeCell ref="M9:R9"/>
    <mergeCell ref="X12:X13"/>
    <mergeCell ref="K12:L13"/>
    <mergeCell ref="C12:C13"/>
    <mergeCell ref="D12:D13"/>
    <mergeCell ref="E12:G12"/>
    <mergeCell ref="J12:J13"/>
    <mergeCell ref="H12:H13"/>
    <mergeCell ref="I12:I13"/>
    <mergeCell ref="Q13:R13"/>
    <mergeCell ref="M12:O12"/>
    <mergeCell ref="P12:R12"/>
    <mergeCell ref="S12:U12"/>
    <mergeCell ref="V12:V13"/>
    <mergeCell ref="T13:U13"/>
    <mergeCell ref="AD80:AF80"/>
    <mergeCell ref="J77:U81"/>
    <mergeCell ref="AD78:AF78"/>
    <mergeCell ref="AD79:AF79"/>
    <mergeCell ref="H5:R5"/>
    <mergeCell ref="AC8:AD8"/>
    <mergeCell ref="J1:M1"/>
    <mergeCell ref="O1:Z1"/>
    <mergeCell ref="K14:L14"/>
    <mergeCell ref="AC7:AD7"/>
    <mergeCell ref="M6:R6"/>
    <mergeCell ref="M8:R8"/>
    <mergeCell ref="M7:R7"/>
    <mergeCell ref="W12:W13"/>
    <mergeCell ref="T5:AI5"/>
    <mergeCell ref="AC12:AD13"/>
    <mergeCell ref="AA12:AB13"/>
    <mergeCell ref="AF6:AI6"/>
    <mergeCell ref="AF8:AI8"/>
    <mergeCell ref="AF7:AI7"/>
    <mergeCell ref="AI12:AI13"/>
    <mergeCell ref="AF9:AI9"/>
    <mergeCell ref="Z9:AD9"/>
    <mergeCell ref="T8:AB8"/>
    <mergeCell ref="T7:AB7"/>
    <mergeCell ref="AC6:AD6"/>
    <mergeCell ref="H6:I6"/>
    <mergeCell ref="Y12:Y13"/>
    <mergeCell ref="H7:I7"/>
    <mergeCell ref="Z12:Z13"/>
    <mergeCell ref="T6:AB6"/>
    <mergeCell ref="C69:G69"/>
    <mergeCell ref="H69:L69"/>
    <mergeCell ref="M69:O69"/>
    <mergeCell ref="Q69:R69"/>
    <mergeCell ref="S69:AD69"/>
    <mergeCell ref="C70:G70"/>
    <mergeCell ref="H70:L70"/>
    <mergeCell ref="M70:O70"/>
    <mergeCell ref="Q70:R70"/>
    <mergeCell ref="S70:AD70"/>
    <mergeCell ref="H8:I8"/>
    <mergeCell ref="T9:X9"/>
    <mergeCell ref="H54:L54"/>
    <mergeCell ref="Q54:R54"/>
    <mergeCell ref="M54:O54"/>
    <mergeCell ref="K15:L15"/>
    <mergeCell ref="K16:L16"/>
    <mergeCell ref="K17:L17"/>
    <mergeCell ref="T19:U19"/>
    <mergeCell ref="C54:G54"/>
    <mergeCell ref="Q19:R19"/>
  </mergeCells>
  <phoneticPr fontId="1" type="noConversion"/>
  <conditionalFormatting sqref="B52">
    <cfRule type="expression" dxfId="9" priority="94" stopIfTrue="1">
      <formula>COUNTIF(D52,"x")=1</formula>
    </cfRule>
  </conditionalFormatting>
  <conditionalFormatting sqref="T6:AB6">
    <cfRule type="cellIs" dxfId="8" priority="73" stopIfTrue="1" operator="equal">
      <formula>"jméno a příjmení"</formula>
    </cfRule>
  </conditionalFormatting>
  <conditionalFormatting sqref="T7:AB7">
    <cfRule type="cellIs" dxfId="7" priority="72" stopIfTrue="1" operator="equal">
      <formula>"Adresa"</formula>
    </cfRule>
  </conditionalFormatting>
  <conditionalFormatting sqref="T5:AI5">
    <cfRule type="cellIs" dxfId="6" priority="64" stopIfTrue="1" operator="equal">
      <formula>"Firma"</formula>
    </cfRule>
  </conditionalFormatting>
  <conditionalFormatting sqref="T8:AB8">
    <cfRule type="cellIs" dxfId="5" priority="39" stopIfTrue="1" operator="equal">
      <formula>"Město"</formula>
    </cfRule>
    <cfRule type="cellIs" dxfId="4" priority="40" stopIfTrue="1" operator="equal">
      <formula>"Adresa"</formula>
    </cfRule>
  </conditionalFormatting>
  <conditionalFormatting sqref="O1">
    <cfRule type="cellIs" dxfId="3" priority="15" stopIfTrue="1" operator="equal">
      <formula>"název akce"</formula>
    </cfRule>
  </conditionalFormatting>
  <conditionalFormatting sqref="J1">
    <cfRule type="cellIs" dxfId="2" priority="14" stopIfTrue="1" operator="equal">
      <formula>""</formula>
    </cfRule>
  </conditionalFormatting>
  <conditionalFormatting sqref="Q55:R75">
    <cfRule type="cellIs" dxfId="1" priority="12" operator="greaterThan">
      <formula>0</formula>
    </cfRule>
  </conditionalFormatting>
  <conditionalFormatting sqref="B14:B51">
    <cfRule type="expression" dxfId="0" priority="1" stopIfTrue="1">
      <formula>COUNTIF(E14,"x")=1</formula>
    </cfRule>
  </conditionalFormatting>
  <printOptions horizontalCentered="1"/>
  <pageMargins left="0.11811023622047245" right="0.11811023622047245" top="0.35433070866141736" bottom="0.35433070866141736" header="0" footer="0"/>
  <pageSetup paperSize="9" scale="63" fitToHeight="0" orientation="landscape" r:id="rId1"/>
  <headerFooter>
    <oddFooter>&amp;Rstrana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DalsiDvere">
                <anchor moveWithCells="1">
                  <from>
                    <xdr:col>28</xdr:col>
                    <xdr:colOff>95250</xdr:colOff>
                    <xdr:row>10</xdr:row>
                    <xdr:rowOff>19050</xdr:rowOff>
                  </from>
                  <to>
                    <xdr:col>31</xdr:col>
                    <xdr:colOff>704850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Button 3">
              <controlPr defaultSize="0" print="0" autoFill="0" autoPict="0" macro="[0]!DalsiKovani">
                <anchor moveWithCells="1">
                  <from>
                    <xdr:col>29</xdr:col>
                    <xdr:colOff>76200</xdr:colOff>
                    <xdr:row>52</xdr:row>
                    <xdr:rowOff>9525</xdr:rowOff>
                  </from>
                  <to>
                    <xdr:col>34</xdr:col>
                    <xdr:colOff>28575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Button 4">
              <controlPr defaultSize="0" print="0" autoFill="0" autoPict="0" macro="[0]!DalsiStejneDvere">
                <anchor moveWithCells="1">
                  <from>
                    <xdr:col>24</xdr:col>
                    <xdr:colOff>76200</xdr:colOff>
                    <xdr:row>10</xdr:row>
                    <xdr:rowOff>19050</xdr:rowOff>
                  </from>
                  <to>
                    <xdr:col>25</xdr:col>
                    <xdr:colOff>228600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7" name="Button 345">
              <controlPr defaultSize="0" print="0" autoFill="0" autoPict="0" macro="[0]!DalsiPrazdneDvere" altText="poznámkový řádek">
                <anchor moveWithCells="1">
                  <from>
                    <xdr:col>31</xdr:col>
                    <xdr:colOff>723900</xdr:colOff>
                    <xdr:row>10</xdr:row>
                    <xdr:rowOff>9525</xdr:rowOff>
                  </from>
                  <to>
                    <xdr:col>34</xdr:col>
                    <xdr:colOff>819150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8" name="Button 386">
              <controlPr defaultSize="0" print="0" autoFill="0" autoPict="0" macro="[0]!Tisk">
                <anchor moveWithCells="1">
                  <from>
                    <xdr:col>29</xdr:col>
                    <xdr:colOff>66675</xdr:colOff>
                    <xdr:row>82</xdr:row>
                    <xdr:rowOff>0</xdr:rowOff>
                  </from>
                  <to>
                    <xdr:col>31</xdr:col>
                    <xdr:colOff>781050</xdr:colOff>
                    <xdr:row>83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9" name="Button 387">
              <controlPr defaultSize="0" print="0" autoFill="0" autoPict="0" macro="[0]!PDF">
                <anchor moveWithCells="1">
                  <from>
                    <xdr:col>31</xdr:col>
                    <xdr:colOff>790575</xdr:colOff>
                    <xdr:row>82</xdr:row>
                    <xdr:rowOff>0</xdr:rowOff>
                  </from>
                  <to>
                    <xdr:col>34</xdr:col>
                    <xdr:colOff>800100</xdr:colOff>
                    <xdr:row>83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10" name="Button 388">
              <controlPr defaultSize="0" print="0" autoFill="0" autoPict="0" macro="[0]!DalsiDvereMezi">
                <anchor moveWithCells="1">
                  <from>
                    <xdr:col>22</xdr:col>
                    <xdr:colOff>9525</xdr:colOff>
                    <xdr:row>10</xdr:row>
                    <xdr:rowOff>19050</xdr:rowOff>
                  </from>
                  <to>
                    <xdr:col>23</xdr:col>
                    <xdr:colOff>381000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11" name="Button 389">
              <controlPr defaultSize="0" print="0" autoFill="0" autoPict="0" macro="[0]!ViceStejnychDveri" altText="zkopíruj označené">
                <anchor moveWithCells="1">
                  <from>
                    <xdr:col>18</xdr:col>
                    <xdr:colOff>247650</xdr:colOff>
                    <xdr:row>10</xdr:row>
                    <xdr:rowOff>19050</xdr:rowOff>
                  </from>
                  <to>
                    <xdr:col>21</xdr:col>
                    <xdr:colOff>419100</xdr:colOff>
                    <xdr:row>10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5721-C993-4D1F-A825-35037990A248}">
  <sheetPr codeName="List2">
    <pageSetUpPr fitToPage="1"/>
  </sheetPr>
  <dimension ref="A1:T43"/>
  <sheetViews>
    <sheetView showGridLines="0" topLeftCell="A7" zoomScale="115" zoomScaleNormal="115" workbookViewId="0">
      <selection activeCell="W6" sqref="T6:W21"/>
    </sheetView>
  </sheetViews>
  <sheetFormatPr defaultColWidth="9.140625" defaultRowHeight="12.75" x14ac:dyDescent="0.2"/>
  <cols>
    <col min="1" max="1" width="3.7109375" style="8" customWidth="1"/>
    <col min="2" max="2" width="3.28515625" style="9" customWidth="1"/>
    <col min="3" max="3" width="3" style="9" customWidth="1"/>
    <col min="4" max="4" width="1.5703125" style="9" customWidth="1"/>
    <col min="5" max="5" width="6" style="9" customWidth="1"/>
    <col min="6" max="6" width="9.140625" style="8"/>
    <col min="7" max="7" width="2.85546875" style="8" customWidth="1"/>
    <col min="8" max="12" width="9.140625" style="8"/>
    <col min="13" max="13" width="9.140625" style="8" customWidth="1"/>
    <col min="14" max="14" width="2.140625" style="8" customWidth="1"/>
    <col min="15" max="15" width="10.7109375" style="8" customWidth="1"/>
    <col min="16" max="16" width="9.140625" style="8"/>
    <col min="17" max="17" width="15.7109375" style="8" customWidth="1"/>
    <col min="18" max="18" width="46.28515625" style="8" customWidth="1"/>
    <col min="19" max="19" width="9.140625" style="8"/>
    <col min="20" max="20" width="11.42578125" style="8" bestFit="1" customWidth="1"/>
    <col min="21" max="16384" width="9.140625" style="8"/>
  </cols>
  <sheetData>
    <row r="1" spans="1:18" ht="34.9" customHeight="1" x14ac:dyDescent="0.25">
      <c r="A1" s="11"/>
      <c r="B1" s="12"/>
      <c r="C1" s="13"/>
      <c r="D1" s="13"/>
      <c r="E1" s="14"/>
      <c r="F1" s="14"/>
      <c r="G1" s="15"/>
      <c r="H1" s="15"/>
      <c r="I1" s="16"/>
      <c r="J1" s="17"/>
      <c r="K1" s="17"/>
      <c r="L1" s="18"/>
      <c r="M1" s="17"/>
      <c r="N1" s="19"/>
      <c r="O1" s="19"/>
      <c r="P1" s="19"/>
      <c r="Q1" s="19"/>
      <c r="R1" s="51" t="s">
        <v>59</v>
      </c>
    </row>
    <row r="2" spans="1:18" ht="18" x14ac:dyDescent="0.25">
      <c r="A2" s="20"/>
      <c r="B2" s="4"/>
      <c r="C2" s="1"/>
      <c r="D2" s="1"/>
      <c r="E2" s="2"/>
      <c r="F2" s="2"/>
      <c r="G2" s="5"/>
      <c r="H2" s="5"/>
      <c r="I2" s="5"/>
      <c r="J2" s="9"/>
      <c r="K2" s="9"/>
      <c r="M2" s="9"/>
      <c r="R2" s="21"/>
    </row>
    <row r="3" spans="1:18" x14ac:dyDescent="0.2">
      <c r="A3" s="20"/>
      <c r="B3" s="2"/>
      <c r="C3" s="2"/>
      <c r="D3" s="2"/>
      <c r="E3" s="2"/>
      <c r="F3" s="6" t="s">
        <v>37</v>
      </c>
      <c r="G3" s="6"/>
      <c r="H3" s="2"/>
      <c r="I3" s="2"/>
      <c r="J3" s="2"/>
      <c r="K3" s="9"/>
      <c r="L3" s="9"/>
      <c r="M3" s="9"/>
      <c r="R3" s="21"/>
    </row>
    <row r="4" spans="1:18" x14ac:dyDescent="0.2">
      <c r="A4" s="20"/>
      <c r="B4" s="2"/>
      <c r="C4" s="2"/>
      <c r="D4" s="2"/>
      <c r="E4" s="2"/>
      <c r="F4" s="4" t="s">
        <v>40</v>
      </c>
      <c r="G4" s="2"/>
      <c r="H4" s="2"/>
      <c r="I4" s="2"/>
      <c r="J4" s="2"/>
      <c r="K4" s="9"/>
      <c r="L4" s="9"/>
      <c r="M4" s="9"/>
      <c r="R4" s="21"/>
    </row>
    <row r="5" spans="1:18" x14ac:dyDescent="0.2">
      <c r="A5" s="20"/>
      <c r="B5" s="2"/>
      <c r="C5" s="2"/>
      <c r="D5" s="2"/>
      <c r="E5" s="2"/>
      <c r="F5" s="2" t="s">
        <v>16</v>
      </c>
      <c r="G5" s="2"/>
      <c r="H5" s="2"/>
      <c r="I5" s="2"/>
      <c r="J5" s="2"/>
      <c r="K5" s="9"/>
      <c r="L5" s="9"/>
      <c r="M5" s="9"/>
      <c r="R5" s="21"/>
    </row>
    <row r="6" spans="1:18" x14ac:dyDescent="0.2">
      <c r="A6" s="20"/>
      <c r="B6" s="2"/>
      <c r="C6" s="2"/>
      <c r="D6" s="2"/>
      <c r="E6" s="8"/>
      <c r="F6" s="3" t="s">
        <v>44</v>
      </c>
      <c r="G6" s="7"/>
      <c r="H6" s="7"/>
      <c r="I6" s="7"/>
      <c r="J6" s="7"/>
      <c r="K6" s="9"/>
      <c r="L6" s="9"/>
      <c r="M6" s="9"/>
      <c r="R6" s="21"/>
    </row>
    <row r="7" spans="1:18" ht="18.600000000000001" customHeight="1" thickBot="1" x14ac:dyDescent="0.25">
      <c r="A7" s="38"/>
      <c r="B7" s="39"/>
      <c r="C7" s="39"/>
      <c r="D7" s="39"/>
      <c r="E7" s="39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7"/>
    </row>
    <row r="8" spans="1:18" ht="12" customHeight="1" thickBot="1" x14ac:dyDescent="0.25">
      <c r="A8" s="25"/>
      <c r="B8" s="26"/>
      <c r="C8" s="27"/>
      <c r="D8" s="28"/>
      <c r="E8" s="28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40"/>
      <c r="R8" s="30"/>
    </row>
    <row r="9" spans="1:18" ht="15" customHeight="1" thickBot="1" x14ac:dyDescent="0.25">
      <c r="A9" s="25"/>
      <c r="B9" s="46" t="s">
        <v>43</v>
      </c>
      <c r="C9" s="33" t="s">
        <v>78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47" t="str">
        <f>IF('Cenová nabídka'!J1="","",'Cenová nabídka'!J1)</f>
        <v/>
      </c>
      <c r="R9" s="48"/>
    </row>
    <row r="10" spans="1:18" ht="15" customHeight="1" thickBot="1" x14ac:dyDescent="0.25">
      <c r="A10" s="25"/>
      <c r="B10" s="33" t="s">
        <v>51</v>
      </c>
      <c r="C10" s="33" t="s">
        <v>50</v>
      </c>
      <c r="D10" s="33"/>
      <c r="E10" s="33"/>
      <c r="F10" s="73" t="str">
        <f>IF('Cenová nabídka'!AF9="",CONCATENATE('Cenová nabídka'!T7,",      ",'Cenová nabídka'!T8,",      ",'Cenová nabídka'!T9," ",),'Cenová nabídka'!AF9)</f>
        <v>J. E. Purkyně 270, Most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4"/>
    </row>
    <row r="11" spans="1:18" ht="15" customHeight="1" thickBot="1" x14ac:dyDescent="0.25">
      <c r="A11" s="25"/>
      <c r="B11" s="33" t="s">
        <v>52</v>
      </c>
      <c r="C11" s="33" t="s">
        <v>79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49"/>
    </row>
    <row r="12" spans="1:18" ht="25.15" customHeight="1" thickBot="1" x14ac:dyDescent="0.25">
      <c r="A12" s="25"/>
      <c r="B12" s="33" t="s">
        <v>53</v>
      </c>
      <c r="C12" s="71" t="s">
        <v>80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2"/>
    </row>
    <row r="13" spans="1:18" ht="15" customHeight="1" thickBot="1" x14ac:dyDescent="0.25">
      <c r="A13" s="25"/>
      <c r="B13" s="33" t="s">
        <v>54</v>
      </c>
      <c r="C13" s="75" t="s">
        <v>81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6"/>
    </row>
    <row r="14" spans="1:18" ht="15" customHeight="1" thickBot="1" x14ac:dyDescent="0.25">
      <c r="A14" s="25"/>
      <c r="B14" s="33" t="s">
        <v>27</v>
      </c>
      <c r="C14" s="50" t="s">
        <v>48</v>
      </c>
      <c r="D14" s="33"/>
      <c r="E14" s="75" t="s">
        <v>47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6"/>
    </row>
    <row r="15" spans="1:18" ht="15" customHeight="1" thickBot="1" x14ac:dyDescent="0.25">
      <c r="A15" s="25"/>
      <c r="B15" s="33"/>
      <c r="C15" s="50" t="s">
        <v>48</v>
      </c>
      <c r="D15" s="33"/>
      <c r="E15" s="75" t="s">
        <v>82</v>
      </c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6"/>
    </row>
    <row r="16" spans="1:18" ht="33.6" customHeight="1" thickBot="1" x14ac:dyDescent="0.25">
      <c r="A16" s="25"/>
      <c r="B16" s="33"/>
      <c r="C16" s="50" t="s">
        <v>48</v>
      </c>
      <c r="D16" s="33"/>
      <c r="E16" s="71" t="s">
        <v>83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2"/>
    </row>
    <row r="17" spans="1:18" ht="25.15" customHeight="1" thickBot="1" x14ac:dyDescent="0.25">
      <c r="A17" s="25"/>
      <c r="B17" s="33"/>
      <c r="C17" s="50" t="s">
        <v>48</v>
      </c>
      <c r="D17" s="33"/>
      <c r="E17" s="71" t="s">
        <v>84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2"/>
    </row>
    <row r="18" spans="1:18" ht="25.15" customHeight="1" thickBot="1" x14ac:dyDescent="0.25">
      <c r="A18" s="25"/>
      <c r="B18" s="33"/>
      <c r="C18" s="50" t="s">
        <v>48</v>
      </c>
      <c r="D18" s="33"/>
      <c r="E18" s="71" t="s">
        <v>85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2"/>
    </row>
    <row r="19" spans="1:18" ht="25.15" customHeight="1" thickBot="1" x14ac:dyDescent="0.25">
      <c r="A19" s="25"/>
      <c r="B19" s="33"/>
      <c r="C19" s="50" t="s">
        <v>48</v>
      </c>
      <c r="D19" s="33"/>
      <c r="E19" s="71" t="s">
        <v>86</v>
      </c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2"/>
    </row>
    <row r="20" spans="1:18" ht="15" customHeight="1" thickBot="1" x14ac:dyDescent="0.25">
      <c r="A20" s="25"/>
      <c r="B20" s="33" t="s">
        <v>55</v>
      </c>
      <c r="C20" s="75" t="s">
        <v>87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6"/>
    </row>
    <row r="21" spans="1:18" ht="25.15" customHeight="1" thickBot="1" x14ac:dyDescent="0.25">
      <c r="A21" s="25"/>
      <c r="B21" s="33"/>
      <c r="C21" s="50" t="s">
        <v>48</v>
      </c>
      <c r="D21" s="33"/>
      <c r="E21" s="71" t="s">
        <v>88</v>
      </c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2"/>
    </row>
    <row r="22" spans="1:18" ht="15" customHeight="1" thickBot="1" x14ac:dyDescent="0.25">
      <c r="A22" s="25"/>
      <c r="B22" s="33"/>
      <c r="C22" s="50" t="s">
        <v>48</v>
      </c>
      <c r="D22" s="33"/>
      <c r="E22" s="75" t="s">
        <v>89</v>
      </c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6"/>
    </row>
    <row r="23" spans="1:18" ht="21.6" customHeight="1" thickBot="1" x14ac:dyDescent="0.25">
      <c r="A23" s="25"/>
      <c r="B23" s="33"/>
      <c r="C23" s="50" t="s">
        <v>48</v>
      </c>
      <c r="D23" s="33"/>
      <c r="E23" s="71" t="s">
        <v>90</v>
      </c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2"/>
    </row>
    <row r="24" spans="1:18" ht="15" customHeight="1" thickBot="1" x14ac:dyDescent="0.25">
      <c r="A24" s="25"/>
      <c r="B24" s="33"/>
      <c r="C24" s="50" t="s">
        <v>48</v>
      </c>
      <c r="D24" s="33"/>
      <c r="E24" s="71" t="s">
        <v>91</v>
      </c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2"/>
    </row>
    <row r="25" spans="1:18" ht="33.6" customHeight="1" thickBot="1" x14ac:dyDescent="0.25">
      <c r="A25" s="25"/>
      <c r="B25" s="33"/>
      <c r="C25" s="50" t="s">
        <v>48</v>
      </c>
      <c r="D25" s="33"/>
      <c r="E25" s="71" t="s">
        <v>92</v>
      </c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2"/>
    </row>
    <row r="26" spans="1:18" ht="15" customHeight="1" thickBot="1" x14ac:dyDescent="0.25">
      <c r="A26" s="25"/>
      <c r="B26" s="33"/>
      <c r="C26" s="50" t="s">
        <v>48</v>
      </c>
      <c r="D26" s="33"/>
      <c r="E26" s="71" t="s">
        <v>93</v>
      </c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2"/>
    </row>
    <row r="27" spans="1:18" ht="16.149999999999999" customHeight="1" thickBot="1" x14ac:dyDescent="0.25">
      <c r="A27" s="25"/>
      <c r="B27" s="33"/>
      <c r="C27" s="50" t="s">
        <v>48</v>
      </c>
      <c r="D27" s="33"/>
      <c r="E27" s="71" t="s">
        <v>94</v>
      </c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2"/>
    </row>
    <row r="28" spans="1:18" ht="25.15" customHeight="1" thickBot="1" x14ac:dyDescent="0.25">
      <c r="A28" s="25"/>
      <c r="B28" s="33"/>
      <c r="C28" s="50" t="s">
        <v>48</v>
      </c>
      <c r="D28" s="33"/>
      <c r="E28" s="71" t="s">
        <v>95</v>
      </c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  <row r="29" spans="1:18" ht="36" customHeight="1" thickBot="1" x14ac:dyDescent="0.25">
      <c r="A29" s="25"/>
      <c r="B29" s="33"/>
      <c r="C29" s="50" t="s">
        <v>48</v>
      </c>
      <c r="D29" s="33"/>
      <c r="E29" s="71" t="s">
        <v>96</v>
      </c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2"/>
    </row>
    <row r="30" spans="1:18" ht="15" customHeight="1" x14ac:dyDescent="0.2">
      <c r="A30" s="25"/>
      <c r="B30" s="33" t="s">
        <v>56</v>
      </c>
      <c r="C30" s="71" t="s">
        <v>97</v>
      </c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2"/>
    </row>
    <row r="31" spans="1:18" ht="12" customHeight="1" thickBot="1" x14ac:dyDescent="0.25">
      <c r="A31" s="31"/>
      <c r="B31" s="32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2"/>
    </row>
    <row r="32" spans="1:18" ht="9.6" customHeight="1" x14ac:dyDescent="0.2">
      <c r="A32" s="20"/>
      <c r="B32" s="10"/>
      <c r="R32" s="21"/>
    </row>
    <row r="33" spans="1:20" ht="26.25" customHeight="1" x14ac:dyDescent="0.2">
      <c r="A33" s="20"/>
      <c r="B33" s="33"/>
      <c r="F33" s="9"/>
      <c r="G33" s="9"/>
      <c r="H33" s="80"/>
      <c r="I33" s="80"/>
      <c r="J33" s="80"/>
      <c r="K33" s="80"/>
      <c r="L33" s="80"/>
      <c r="M33" s="33"/>
      <c r="N33" s="9"/>
      <c r="O33" s="52" t="s">
        <v>49</v>
      </c>
      <c r="P33" s="81" t="str">
        <f>IF(OR(jmprij="Jméno a Příjmení",ISBLANK(datvyp),ISBLANK(jmprij)),"",CONCATENATE((TEXT(datvyp,"d. m. rrrr")),", ",jmprij))</f>
        <v/>
      </c>
      <c r="Q33" s="81"/>
      <c r="R33" s="82"/>
    </row>
    <row r="34" spans="1:20" ht="4.9000000000000004" customHeight="1" x14ac:dyDescent="0.2">
      <c r="A34" s="20"/>
      <c r="B34" s="10"/>
      <c r="R34" s="21"/>
    </row>
    <row r="35" spans="1:20" x14ac:dyDescent="0.2">
      <c r="A35" s="22"/>
      <c r="B35" s="34"/>
      <c r="C35" s="23"/>
      <c r="D35" s="23"/>
      <c r="E35" s="23"/>
      <c r="F35" s="24"/>
      <c r="G35" s="24"/>
      <c r="H35" s="35"/>
      <c r="I35" s="24"/>
      <c r="J35" s="35"/>
      <c r="K35" s="24"/>
      <c r="L35" s="24"/>
      <c r="M35" s="24"/>
      <c r="N35" s="24"/>
      <c r="O35" s="24"/>
      <c r="P35" s="77" t="s">
        <v>57</v>
      </c>
      <c r="Q35" s="78"/>
      <c r="R35" s="79"/>
    </row>
    <row r="36" spans="1:20" x14ac:dyDescent="0.2">
      <c r="B36" s="10"/>
    </row>
    <row r="37" spans="1:20" x14ac:dyDescent="0.2">
      <c r="B37" s="10"/>
    </row>
    <row r="38" spans="1:20" x14ac:dyDescent="0.2">
      <c r="B38" s="10"/>
    </row>
    <row r="39" spans="1:20" x14ac:dyDescent="0.2">
      <c r="B39" s="10"/>
    </row>
    <row r="40" spans="1:20" s="9" customFormat="1" x14ac:dyDescent="0.2">
      <c r="B40" s="10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s="9" customFormat="1" x14ac:dyDescent="0.2">
      <c r="B41" s="10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s="9" customFormat="1" x14ac:dyDescent="0.2">
      <c r="B42" s="10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s="9" customFormat="1" x14ac:dyDescent="0.2">
      <c r="B43" s="10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</sheetData>
  <mergeCells count="23">
    <mergeCell ref="P35:R35"/>
    <mergeCell ref="E22:R22"/>
    <mergeCell ref="E23:R23"/>
    <mergeCell ref="E24:R24"/>
    <mergeCell ref="E25:R25"/>
    <mergeCell ref="E26:R26"/>
    <mergeCell ref="E27:R27"/>
    <mergeCell ref="E28:R28"/>
    <mergeCell ref="E29:R29"/>
    <mergeCell ref="C30:R30"/>
    <mergeCell ref="H33:L33"/>
    <mergeCell ref="P33:R33"/>
    <mergeCell ref="E21:R21"/>
    <mergeCell ref="F10:R10"/>
    <mergeCell ref="C12:R12"/>
    <mergeCell ref="C13:R13"/>
    <mergeCell ref="E14:R14"/>
    <mergeCell ref="E15:R15"/>
    <mergeCell ref="E16:R16"/>
    <mergeCell ref="E17:R17"/>
    <mergeCell ref="E18:R18"/>
    <mergeCell ref="E19:R19"/>
    <mergeCell ref="C20:R20"/>
  </mergeCells>
  <phoneticPr fontId="1" type="noConversion"/>
  <printOptions horizontalCentered="1"/>
  <pageMargins left="0.11811023622047245" right="0.11811023622047245" top="0.15748031496062992" bottom="0.35433070866141736" header="0" footer="0.11811023622047245"/>
  <pageSetup paperSize="9" scale="87" orientation="landscape" r:id="rId1"/>
  <headerFooter>
    <oddFooter>&amp;Rstrana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F677A-E3D3-41E1-B24A-93A54660D839}">
  <sheetPr codeName="List3"/>
  <dimension ref="A1:D18"/>
  <sheetViews>
    <sheetView workbookViewId="0">
      <selection activeCell="G14" sqref="G14"/>
    </sheetView>
  </sheetViews>
  <sheetFormatPr defaultRowHeight="12.75" x14ac:dyDescent="0.2"/>
  <cols>
    <col min="4" max="4" width="24.7109375" customWidth="1"/>
  </cols>
  <sheetData>
    <row r="1" spans="1:4" x14ac:dyDescent="0.2">
      <c r="A1" s="44"/>
      <c r="B1" s="44" t="s">
        <v>60</v>
      </c>
      <c r="D1" s="43"/>
    </row>
    <row r="2" spans="1:4" x14ac:dyDescent="0.2">
      <c r="B2" t="s">
        <v>61</v>
      </c>
      <c r="D2" s="44"/>
    </row>
    <row r="3" spans="1:4" x14ac:dyDescent="0.2">
      <c r="B3" t="s">
        <v>35</v>
      </c>
    </row>
    <row r="4" spans="1:4" x14ac:dyDescent="0.2">
      <c r="B4" t="s">
        <v>62</v>
      </c>
      <c r="D4" s="44" t="s">
        <v>74</v>
      </c>
    </row>
    <row r="5" spans="1:4" x14ac:dyDescent="0.2">
      <c r="B5" t="s">
        <v>63</v>
      </c>
    </row>
    <row r="6" spans="1:4" x14ac:dyDescent="0.2">
      <c r="B6" t="s">
        <v>36</v>
      </c>
    </row>
    <row r="7" spans="1:4" x14ac:dyDescent="0.2">
      <c r="B7" t="s">
        <v>64</v>
      </c>
    </row>
    <row r="8" spans="1:4" x14ac:dyDescent="0.2">
      <c r="B8" t="s">
        <v>65</v>
      </c>
    </row>
    <row r="9" spans="1:4" x14ac:dyDescent="0.2">
      <c r="B9" t="s">
        <v>66</v>
      </c>
    </row>
    <row r="10" spans="1:4" x14ac:dyDescent="0.2">
      <c r="B10" t="s">
        <v>67</v>
      </c>
    </row>
    <row r="11" spans="1:4" x14ac:dyDescent="0.2">
      <c r="B11" t="s">
        <v>33</v>
      </c>
    </row>
    <row r="12" spans="1:4" x14ac:dyDescent="0.2">
      <c r="B12" t="s">
        <v>68</v>
      </c>
    </row>
    <row r="13" spans="1:4" x14ac:dyDescent="0.2">
      <c r="B13" t="s">
        <v>69</v>
      </c>
    </row>
    <row r="14" spans="1:4" x14ac:dyDescent="0.2">
      <c r="B14" t="s">
        <v>70</v>
      </c>
    </row>
    <row r="15" spans="1:4" x14ac:dyDescent="0.2">
      <c r="B15" t="s">
        <v>71</v>
      </c>
    </row>
    <row r="16" spans="1:4" x14ac:dyDescent="0.2">
      <c r="B16" t="s">
        <v>34</v>
      </c>
    </row>
    <row r="17" spans="2:2" x14ac:dyDescent="0.2">
      <c r="B17" t="s">
        <v>72</v>
      </c>
    </row>
    <row r="18" spans="2:2" x14ac:dyDescent="0.2">
      <c r="B18" s="44" t="s">
        <v>73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17</vt:i4>
      </vt:variant>
    </vt:vector>
  </HeadingPairs>
  <TitlesOfParts>
    <vt:vector size="19" baseType="lpstr">
      <vt:lpstr>Cenová nabídka</vt:lpstr>
      <vt:lpstr>Ujednání objednávky</vt:lpstr>
      <vt:lpstr>'Ujednání objednávky'!_GoBack</vt:lpstr>
      <vt:lpstr>datvyp</vt:lpstr>
      <vt:lpstr>Dvere</vt:lpstr>
      <vt:lpstr>jmprij</vt:lpstr>
      <vt:lpstr>Konec_Kovani</vt:lpstr>
      <vt:lpstr>Kovani</vt:lpstr>
      <vt:lpstr>Lak_S</vt:lpstr>
      <vt:lpstr>MK</vt:lpstr>
      <vt:lpstr>NK</vt:lpstr>
      <vt:lpstr>'Ujednání objednávky'!Oblast_tisku</vt:lpstr>
      <vt:lpstr>OK</vt:lpstr>
      <vt:lpstr>PK</vt:lpstr>
      <vt:lpstr>POM</vt:lpstr>
      <vt:lpstr>SK</vt:lpstr>
      <vt:lpstr>Upozorneni</vt:lpstr>
      <vt:lpstr>Zacatek_dvere</vt:lpstr>
      <vt:lpstr>Zamek_S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Hynek Žofka</dc:creator>
  <cp:lastModifiedBy>Caklová Eva</cp:lastModifiedBy>
  <cp:lastPrinted>2025-08-25T12:48:42Z</cp:lastPrinted>
  <dcterms:created xsi:type="dcterms:W3CDTF">2008-10-24T14:19:54Z</dcterms:created>
  <dcterms:modified xsi:type="dcterms:W3CDTF">2025-10-17T08:38:14Z</dcterms:modified>
</cp:coreProperties>
</file>