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 codeName="{3D1A710C-6663-3D7B-7F91-EC182F24A4B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va.Caklova\Desktop\"/>
    </mc:Choice>
  </mc:AlternateContent>
  <xr:revisionPtr revIDLastSave="0" documentId="13_ncr:1_{C185FEC6-576E-41E4-BB6D-AB59873E27E2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Cenová nabídka" sheetId="4" r:id="rId1"/>
    <sheet name="List3" sheetId="10" state="veryHidden" r:id="rId2"/>
  </sheets>
  <definedNames>
    <definedName name="datvyp">'Cenová nabídka'!$AI$1</definedName>
    <definedName name="Dvere">'Cenová nabídka'!$A$13</definedName>
    <definedName name="Jmeno">'Cenová nabídka'!#REF!</definedName>
    <definedName name="jmprij">'Cenová nabídka'!$T$6</definedName>
    <definedName name="Konec">'Cenová nabídka'!#REF!</definedName>
    <definedName name="Konec_Kovani">'Cenová nabídka'!$C$74</definedName>
    <definedName name="Kovani">'Cenová nabídka'!$B$52</definedName>
    <definedName name="Lak_S">'Cenová nabídka'!$H$12</definedName>
    <definedName name="MK">'Cenová nabídka'!$M$51</definedName>
    <definedName name="NK">'Cenová nabídka'!$N$51</definedName>
    <definedName name="OK">'Cenová nabídka'!$O$51</definedName>
    <definedName name="PK">'Cenová nabídka'!$P$51</definedName>
    <definedName name="POM">List3!$D$1</definedName>
    <definedName name="SK">'Cenová nabídka'!$S$51</definedName>
    <definedName name="Text">'Cenová nabídka'!#REF!</definedName>
    <definedName name="Text1">'Cenová nabídka'!#REF!</definedName>
    <definedName name="Text10">'Cenová nabídka'!#REF!</definedName>
    <definedName name="Text11">'Cenová nabídka'!#REF!</definedName>
    <definedName name="Text12">'Cenová nabídka'!#REF!</definedName>
    <definedName name="Text13">'Cenová nabídka'!#REF!</definedName>
    <definedName name="Text2">'Cenová nabídka'!#REF!</definedName>
    <definedName name="Text3">'Cenová nabídka'!#REF!</definedName>
    <definedName name="Text4">'Cenová nabídka'!#REF!</definedName>
    <definedName name="Text5">'Cenová nabídka'!#REF!</definedName>
    <definedName name="Text6">'Cenová nabídka'!#REF!</definedName>
    <definedName name="Text7">'Cenová nabídka'!#REF!</definedName>
    <definedName name="Text8">'Cenová nabídka'!#REF!</definedName>
    <definedName name="Text9">'Cenová nabídka'!#REF!</definedName>
    <definedName name="Upozorneni">'Cenová nabídka'!$B$81</definedName>
    <definedName name="Zacatek_dvere">'Cenová nabídka'!$A$13</definedName>
    <definedName name="Zamek_S">'Cenová nabídka'!$K$12</definedName>
  </definedNames>
  <calcPr calcId="191029"/>
</workbook>
</file>

<file path=xl/calcChain.xml><?xml version="1.0" encoding="utf-8"?>
<calcChain xmlns="http://schemas.openxmlformats.org/spreadsheetml/2006/main">
  <c r="AF73" i="4" l="1"/>
  <c r="AE73" i="4"/>
  <c r="AF72" i="4"/>
  <c r="AE72" i="4"/>
  <c r="AF71" i="4" l="1"/>
  <c r="AE71" i="4"/>
  <c r="AF70" i="4"/>
  <c r="AE70" i="4"/>
  <c r="AF69" i="4" l="1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J50" i="4"/>
  <c r="AF50" i="4"/>
  <c r="AE50" i="4"/>
  <c r="AJ49" i="4"/>
  <c r="AF49" i="4"/>
  <c r="AE49" i="4"/>
  <c r="AJ48" i="4"/>
  <c r="AF48" i="4"/>
  <c r="AE48" i="4"/>
  <c r="AJ47" i="4"/>
  <c r="AF47" i="4"/>
  <c r="AE47" i="4"/>
  <c r="AJ46" i="4"/>
  <c r="AF46" i="4"/>
  <c r="AE46" i="4"/>
  <c r="AJ45" i="4"/>
  <c r="AF45" i="4"/>
  <c r="AE45" i="4"/>
  <c r="AJ44" i="4"/>
  <c r="AF44" i="4"/>
  <c r="AE44" i="4"/>
  <c r="AJ43" i="4"/>
  <c r="AF43" i="4"/>
  <c r="AE43" i="4"/>
  <c r="AJ42" i="4"/>
  <c r="AF42" i="4"/>
  <c r="AE42" i="4"/>
  <c r="AJ41" i="4"/>
  <c r="AF41" i="4"/>
  <c r="AE41" i="4"/>
  <c r="AJ40" i="4"/>
  <c r="AF40" i="4"/>
  <c r="AE40" i="4"/>
  <c r="AJ39" i="4"/>
  <c r="AF39" i="4"/>
  <c r="AE39" i="4"/>
  <c r="AJ38" i="4"/>
  <c r="AF38" i="4"/>
  <c r="AE38" i="4"/>
  <c r="AJ37" i="4"/>
  <c r="AF37" i="4"/>
  <c r="AE37" i="4"/>
  <c r="AJ36" i="4"/>
  <c r="AF36" i="4"/>
  <c r="AE36" i="4"/>
  <c r="AJ35" i="4"/>
  <c r="AF35" i="4"/>
  <c r="AE35" i="4"/>
  <c r="AJ34" i="4"/>
  <c r="AF34" i="4"/>
  <c r="AE34" i="4"/>
  <c r="AJ33" i="4"/>
  <c r="AF33" i="4"/>
  <c r="AE33" i="4"/>
  <c r="AJ32" i="4"/>
  <c r="AF32" i="4"/>
  <c r="AE32" i="4"/>
  <c r="AJ31" i="4"/>
  <c r="AF31" i="4"/>
  <c r="AE31" i="4"/>
  <c r="AJ30" i="4"/>
  <c r="AF30" i="4"/>
  <c r="AE30" i="4"/>
  <c r="AJ29" i="4"/>
  <c r="AF29" i="4"/>
  <c r="AE29" i="4"/>
  <c r="AJ28" i="4"/>
  <c r="AF28" i="4"/>
  <c r="AE28" i="4"/>
  <c r="AJ27" i="4"/>
  <c r="AF27" i="4"/>
  <c r="AE27" i="4"/>
  <c r="AJ26" i="4"/>
  <c r="AF26" i="4"/>
  <c r="AE26" i="4"/>
  <c r="AJ25" i="4"/>
  <c r="AF25" i="4"/>
  <c r="AE25" i="4"/>
  <c r="AJ24" i="4"/>
  <c r="AF24" i="4"/>
  <c r="AE24" i="4"/>
  <c r="AJ23" i="4"/>
  <c r="AF23" i="4"/>
  <c r="AE23" i="4"/>
  <c r="AJ22" i="4"/>
  <c r="AF22" i="4"/>
  <c r="AE22" i="4"/>
  <c r="AJ21" i="4"/>
  <c r="AF21" i="4"/>
  <c r="AE21" i="4"/>
  <c r="AJ20" i="4"/>
  <c r="AF20" i="4"/>
  <c r="AE20" i="4"/>
  <c r="AJ19" i="4"/>
  <c r="AF19" i="4"/>
  <c r="AE19" i="4"/>
  <c r="AJ18" i="4"/>
  <c r="AF18" i="4"/>
  <c r="AE18" i="4"/>
  <c r="AJ17" i="4"/>
  <c r="AF17" i="4"/>
  <c r="AE17" i="4"/>
  <c r="AJ16" i="4"/>
  <c r="AF16" i="4"/>
  <c r="AE16" i="4"/>
  <c r="AJ15" i="4"/>
  <c r="AF15" i="4"/>
  <c r="AE15" i="4"/>
  <c r="AE14" i="4"/>
  <c r="AF14" i="4" l="1"/>
  <c r="AJ14" i="4" l="1"/>
  <c r="M52" i="4" l="1"/>
  <c r="AE54" i="4"/>
  <c r="AF54" i="4"/>
  <c r="AE74" i="4"/>
  <c r="AF74" i="4"/>
  <c r="T13" i="4" l="1"/>
  <c r="Q13" i="4"/>
  <c r="AI52" i="4"/>
  <c r="AD77" i="4" l="1"/>
  <c r="AD78" i="4" l="1"/>
  <c r="AD79" i="4" s="1"/>
  <c r="AF75" i="4"/>
  <c r="Y75" i="4" l="1"/>
  <c r="Y76" i="4"/>
  <c r="AF7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Lumír Kozubík</author>
  </authors>
  <commentList>
    <comment ref="B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OKNO 1
Jak doplňovat informace?
</t>
        </r>
        <r>
          <rPr>
            <sz val="9"/>
            <color indexed="81"/>
            <rFont val="Tahoma"/>
            <family val="2"/>
            <charset val="238"/>
          </rPr>
          <t xml:space="preserve">1. po dvojitém poklikání můžete začít psát
2. na další řádek se dostanete stisknutím kláves </t>
        </r>
        <r>
          <rPr>
            <b/>
            <sz val="9"/>
            <color indexed="81"/>
            <rFont val="Tahoma"/>
            <family val="2"/>
            <charset val="238"/>
          </rPr>
          <t>Alt+Enter</t>
        </r>
        <r>
          <rPr>
            <sz val="9"/>
            <color indexed="81"/>
            <rFont val="Tahoma"/>
            <family val="2"/>
            <charset val="238"/>
          </rPr>
          <t xml:space="preserve">
3. můžete využívat obě okna</t>
        </r>
      </text>
    </comment>
    <comment ref="J7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OKNO 2
Jak doplňovat informace?
</t>
        </r>
        <r>
          <rPr>
            <sz val="9"/>
            <color indexed="81"/>
            <rFont val="Tahoma"/>
            <family val="2"/>
            <charset val="238"/>
          </rPr>
          <t xml:space="preserve">1. po dvojitém poklikání můžete začít psát
2. na další řádek se dostanete stisknutím kláves </t>
        </r>
        <r>
          <rPr>
            <b/>
            <sz val="9"/>
            <color indexed="81"/>
            <rFont val="Tahoma"/>
            <family val="2"/>
            <charset val="238"/>
          </rPr>
          <t>Alt+Enter</t>
        </r>
        <r>
          <rPr>
            <sz val="9"/>
            <color indexed="81"/>
            <rFont val="Tahoma"/>
            <family val="2"/>
            <charset val="238"/>
          </rPr>
          <t xml:space="preserve">
3. můžete využívat obě okna</t>
        </r>
      </text>
    </comment>
  </commentList>
</comments>
</file>

<file path=xl/sharedStrings.xml><?xml version="1.0" encoding="utf-8"?>
<sst xmlns="http://schemas.openxmlformats.org/spreadsheetml/2006/main" count="401" uniqueCount="149">
  <si>
    <t>kování</t>
  </si>
  <si>
    <t>povrch</t>
  </si>
  <si>
    <t>sklo</t>
  </si>
  <si>
    <t>zámek</t>
  </si>
  <si>
    <t>poznámky</t>
  </si>
  <si>
    <t>L</t>
  </si>
  <si>
    <t>P</t>
  </si>
  <si>
    <t>cena/ks</t>
  </si>
  <si>
    <t>DPH</t>
  </si>
  <si>
    <t>PO</t>
  </si>
  <si>
    <t>č.</t>
  </si>
  <si>
    <t>název dveří</t>
  </si>
  <si>
    <t>ks</t>
  </si>
  <si>
    <t>š</t>
  </si>
  <si>
    <t>v</t>
  </si>
  <si>
    <t>IČ:</t>
  </si>
  <si>
    <t>tel.:</t>
  </si>
  <si>
    <t>mail:</t>
  </si>
  <si>
    <t>upřesnění</t>
  </si>
  <si>
    <t>cena</t>
  </si>
  <si>
    <t>D V E Ř E</t>
  </si>
  <si>
    <t>dekor
/ barva</t>
  </si>
  <si>
    <t>dveře, zárubně</t>
  </si>
  <si>
    <t>tl.zdi</t>
  </si>
  <si>
    <t>Cena bez DPH</t>
  </si>
  <si>
    <t>Cena s DPH</t>
  </si>
  <si>
    <t xml:space="preserve"> </t>
  </si>
  <si>
    <t>doplňující informace:</t>
  </si>
  <si>
    <t>č. pol.</t>
  </si>
  <si>
    <t>Z Á R U B N Ě</t>
  </si>
  <si>
    <t>kování, služby a další</t>
  </si>
  <si>
    <t>název výrobku, služby</t>
  </si>
  <si>
    <t>lamino</t>
  </si>
  <si>
    <t>pvc</t>
  </si>
  <si>
    <t>dýha</t>
  </si>
  <si>
    <t>gravír</t>
  </si>
  <si>
    <t>celkem kusů</t>
  </si>
  <si>
    <t>datum vypracování:</t>
  </si>
  <si>
    <t>celkem bez DPH</t>
  </si>
  <si>
    <t>počet kusů</t>
  </si>
  <si>
    <t>dodavatel, (prodávající/zhotovitel):</t>
  </si>
  <si>
    <t>odběratel (kupující/objednatel):</t>
  </si>
  <si>
    <r>
      <t xml:space="preserve">rozměry </t>
    </r>
    <r>
      <rPr>
        <b/>
        <sz val="7"/>
        <rFont val="Tahoma"/>
        <family val="2"/>
        <charset val="238"/>
      </rPr>
      <t>(cm)</t>
    </r>
  </si>
  <si>
    <t>Povrchy</t>
  </si>
  <si>
    <t>bez povrchové úpravy</t>
  </si>
  <si>
    <t>EBC lakované</t>
  </si>
  <si>
    <t>folie</t>
  </si>
  <si>
    <t>HPL</t>
  </si>
  <si>
    <t>kašír</t>
  </si>
  <si>
    <t>lakované</t>
  </si>
  <si>
    <t>lakované Extra</t>
  </si>
  <si>
    <t>lazura</t>
  </si>
  <si>
    <t>masiv</t>
  </si>
  <si>
    <t>polypropylen</t>
  </si>
  <si>
    <t>polyuretan</t>
  </si>
  <si>
    <t>soft CPL</t>
  </si>
  <si>
    <t>jiný</t>
  </si>
  <si>
    <t>CN PLATNÁ OD: 2022-04</t>
  </si>
  <si>
    <t>upozornění:</t>
  </si>
  <si>
    <t xml:space="preserve">    místo plnění:</t>
  </si>
  <si>
    <t>cenová nabídka č.</t>
  </si>
  <si>
    <t>X</t>
  </si>
  <si>
    <t>dveře</t>
  </si>
  <si>
    <t>Krajská zdravotní, a. s. -  Nemocnice Most, o.z.</t>
  </si>
  <si>
    <t>Most</t>
  </si>
  <si>
    <t>UROLOGIE</t>
  </si>
  <si>
    <t>kuchyňka</t>
  </si>
  <si>
    <t>PLNÉ dtd</t>
  </si>
  <si>
    <t>CPL standard</t>
  </si>
  <si>
    <t>šedá</t>
  </si>
  <si>
    <t>fab</t>
  </si>
  <si>
    <t>podřez dveří</t>
  </si>
  <si>
    <t>čisté prádlo</t>
  </si>
  <si>
    <t>sklad</t>
  </si>
  <si>
    <t>medurový pás</t>
  </si>
  <si>
    <t>pokoj 1</t>
  </si>
  <si>
    <t>pokoj 2</t>
  </si>
  <si>
    <t>pokoj 3</t>
  </si>
  <si>
    <t>pokoj 4</t>
  </si>
  <si>
    <t>mezi chodba</t>
  </si>
  <si>
    <t>pokoj 5</t>
  </si>
  <si>
    <t>pokoj 6</t>
  </si>
  <si>
    <t>pokoj 7</t>
  </si>
  <si>
    <t>pokoj 8</t>
  </si>
  <si>
    <t>nový pokoj</t>
  </si>
  <si>
    <t>pokoj 9</t>
  </si>
  <si>
    <t>wc uvnitř</t>
  </si>
  <si>
    <t>okopový plech oboustranný</t>
  </si>
  <si>
    <t>pokoj 10</t>
  </si>
  <si>
    <t>koupelna</t>
  </si>
  <si>
    <t>wc</t>
  </si>
  <si>
    <t>sesterna</t>
  </si>
  <si>
    <t>sesterna/vyšetřovna</t>
  </si>
  <si>
    <t>vyšetřovna</t>
  </si>
  <si>
    <t>wc ženy vstup</t>
  </si>
  <si>
    <t>wc ženy uvnitř</t>
  </si>
  <si>
    <t>kabinka</t>
  </si>
  <si>
    <t>bez</t>
  </si>
  <si>
    <t>úklid</t>
  </si>
  <si>
    <t>PLNÉ dtd + 2xVM</t>
  </si>
  <si>
    <t>koupelna ženy</t>
  </si>
  <si>
    <t>koupelna muži</t>
  </si>
  <si>
    <t>wc invalida</t>
  </si>
  <si>
    <t>PLNÉ dtd + MADLO + OP</t>
  </si>
  <si>
    <t>wc zam.</t>
  </si>
  <si>
    <t>wc muži vstup</t>
  </si>
  <si>
    <t>wc muži mezi</t>
  </si>
  <si>
    <t>čistící místnost</t>
  </si>
  <si>
    <t>PLNÉ dtd + OP</t>
  </si>
  <si>
    <t>PLNÉ dtd + MEDUR</t>
  </si>
  <si>
    <t>PLNÉ dtd + VM</t>
  </si>
  <si>
    <t>PLNÉ dtd + MEDUR + OP</t>
  </si>
  <si>
    <t>do ocelové zárubně</t>
  </si>
  <si>
    <t xml:space="preserve">nátěr spodní hrany dveří </t>
  </si>
  <si>
    <t>vč nátěrové hmoty</t>
  </si>
  <si>
    <t>truhlářská úprava dveří - zúžení</t>
  </si>
  <si>
    <t>dle skutečnosti</t>
  </si>
  <si>
    <t>oboustranného</t>
  </si>
  <si>
    <t>koule/klika LEVÁ</t>
  </si>
  <si>
    <t>koule/klika PRAVÁ</t>
  </si>
  <si>
    <t>koule/klikaLEVÁ</t>
  </si>
  <si>
    <t>otočná koule/klika LEVÁ</t>
  </si>
  <si>
    <t>otočná koule/klika PRAVÁ</t>
  </si>
  <si>
    <t>madlo jednostranné vč přípravy na madlo</t>
  </si>
  <si>
    <t>větrací mřížka vč montáže</t>
  </si>
  <si>
    <t>zaměření</t>
  </si>
  <si>
    <t>doprava vč manipulace</t>
  </si>
  <si>
    <t>celokovový zámek</t>
  </si>
  <si>
    <t>jedním klíčem se dají odemknout všechny FAB</t>
  </si>
  <si>
    <t>systém sjednocené vložky + 50xklíč</t>
  </si>
  <si>
    <t>OP - okopový plech
VM - větrací mřížka</t>
  </si>
  <si>
    <r>
      <t xml:space="preserve">montáž </t>
    </r>
    <r>
      <rPr>
        <b/>
        <i/>
        <sz val="9"/>
        <rFont val="Tahoma"/>
        <family val="2"/>
        <charset val="238"/>
      </rPr>
      <t>otočných dveří DO 90cm</t>
    </r>
    <r>
      <rPr>
        <sz val="9"/>
        <rFont val="Tahoma"/>
        <family val="2"/>
        <charset val="238"/>
      </rPr>
      <t xml:space="preserve"> šířky dveří</t>
    </r>
  </si>
  <si>
    <r>
      <t xml:space="preserve">montáž </t>
    </r>
    <r>
      <rPr>
        <b/>
        <i/>
        <sz val="9"/>
        <rFont val="Tahoma"/>
        <family val="2"/>
        <charset val="238"/>
      </rPr>
      <t>otočných dveří NAD 90cm</t>
    </r>
    <r>
      <rPr>
        <sz val="9"/>
        <rFont val="Tahoma"/>
        <family val="2"/>
        <charset val="238"/>
      </rPr>
      <t xml:space="preserve"> šířky dveří</t>
    </r>
  </si>
  <si>
    <r>
      <t xml:space="preserve">montáž </t>
    </r>
    <r>
      <rPr>
        <b/>
        <i/>
        <sz val="9"/>
        <rFont val="Tahoma"/>
        <family val="2"/>
        <charset val="238"/>
      </rPr>
      <t>Medurového pásu</t>
    </r>
  </si>
  <si>
    <r>
      <t xml:space="preserve">montáž </t>
    </r>
    <r>
      <rPr>
        <b/>
        <i/>
        <sz val="9"/>
        <rFont val="Tahoma"/>
        <family val="2"/>
        <charset val="238"/>
      </rPr>
      <t>okopového plechu</t>
    </r>
  </si>
  <si>
    <r>
      <t xml:space="preserve">montáž </t>
    </r>
    <r>
      <rPr>
        <b/>
        <i/>
        <sz val="9"/>
        <rFont val="Tahoma"/>
        <family val="2"/>
        <charset val="238"/>
      </rPr>
      <t>madla jednostranného</t>
    </r>
  </si>
  <si>
    <r>
      <t>kulatá rozeta,</t>
    </r>
    <r>
      <rPr>
        <b/>
        <sz val="9"/>
        <rFont val="Tahoma"/>
        <family val="2"/>
        <charset val="238"/>
      </rPr>
      <t xml:space="preserve"> klika/klika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</si>
  <si>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klika/klika s WC</t>
    </r>
    <r>
      <rPr>
        <sz val="9"/>
        <rFont val="Tahoma"/>
        <family val="2"/>
        <charset val="238"/>
      </rPr>
      <t xml:space="preserve"> zámkem</t>
    </r>
  </si>
  <si>
    <r>
      <t xml:space="preserve">kulatá rozeta, </t>
    </r>
    <r>
      <rPr>
        <b/>
        <sz val="9"/>
        <rFont val="Tahoma"/>
        <family val="2"/>
        <charset val="238"/>
      </rPr>
      <t>klika/klika bez spodní rozety</t>
    </r>
  </si>
  <si>
    <r>
      <t xml:space="preserve">kulatá rozeta, </t>
    </r>
    <r>
      <rPr>
        <b/>
        <sz val="9"/>
        <rFont val="Tahoma"/>
        <family val="2"/>
        <charset val="238"/>
      </rPr>
      <t>koule/klika LEVÁ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</si>
  <si>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koule/klika PRAVÁ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</si>
  <si>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OTOČNÁ koule/klika LEVÁ s FAB</t>
    </r>
    <r>
      <rPr>
        <sz val="9"/>
        <rFont val="Tahoma"/>
        <family val="2"/>
        <charset val="238"/>
      </rPr>
      <t xml:space="preserve"> otvorem</t>
    </r>
  </si>
  <si>
    <r>
      <t xml:space="preserve">kulatá rozeta, </t>
    </r>
    <r>
      <rPr>
        <b/>
        <sz val="9"/>
        <rFont val="Tahoma"/>
        <family val="2"/>
        <charset val="238"/>
      </rPr>
      <t>OTOČNÁ koule/klika PRAVÁ</t>
    </r>
    <r>
      <rPr>
        <sz val="9"/>
        <rFont val="Tahoma"/>
        <family val="2"/>
        <charset val="238"/>
      </rPr>
      <t xml:space="preserve"> </t>
    </r>
    <r>
      <rPr>
        <b/>
        <sz val="9"/>
        <rFont val="Tahoma"/>
        <family val="2"/>
        <charset val="238"/>
      </rPr>
      <t>s FAB</t>
    </r>
    <r>
      <rPr>
        <sz val="9"/>
        <rFont val="Tahoma"/>
        <family val="2"/>
        <charset val="238"/>
      </rPr>
      <t xml:space="preserve"> otvorem</t>
    </r>
  </si>
  <si>
    <t>truhlářská úprava dveří - podřez</t>
  </si>
  <si>
    <t>kování, nerez</t>
  </si>
  <si>
    <t>kování , nerez</t>
  </si>
  <si>
    <t>likvidace dveří</t>
  </si>
  <si>
    <t>odvoz</t>
  </si>
  <si>
    <t>demontáž starých dveří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</si>
</sst>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Kč&quot;"/>
    <numFmt numFmtId="165" formatCode="0.\-"/>
    <numFmt numFmtId="166" formatCode="0&quot;.&quot;"/>
    <numFmt numFmtId="167" formatCode="#,##0.00\ &quot;Kč&quot;"/>
  </numFmts>
  <fonts count="52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u/>
      <sz val="8.5"/>
      <color indexed="12"/>
      <name val="Arial"/>
      <family val="2"/>
      <charset val="238"/>
    </font>
    <font>
      <b/>
      <sz val="10"/>
      <name val="Tahoma"/>
      <family val="2"/>
      <charset val="238"/>
    </font>
    <font>
      <b/>
      <sz val="8"/>
      <name val="Tahoma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ahoma"/>
      <family val="2"/>
      <charset val="238"/>
    </font>
    <font>
      <sz val="9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indexed="10"/>
      <name val="Tahoma"/>
      <family val="2"/>
      <charset val="238"/>
    </font>
    <font>
      <sz val="8.5"/>
      <name val="Tahoma"/>
      <family val="2"/>
      <charset val="238"/>
    </font>
    <font>
      <sz val="8.5"/>
      <name val="Arial"/>
      <family val="2"/>
      <charset val="238"/>
    </font>
    <font>
      <b/>
      <sz val="8.5"/>
      <name val="Tahoma"/>
      <family val="2"/>
      <charset val="238"/>
    </font>
    <font>
      <b/>
      <sz val="8.5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7"/>
      <color indexed="23"/>
      <name val="Arial"/>
      <family val="2"/>
      <charset val="238"/>
    </font>
    <font>
      <sz val="7"/>
      <color indexed="23"/>
      <name val="Tahoma"/>
      <family val="2"/>
      <charset val="238"/>
    </font>
    <font>
      <sz val="7.5"/>
      <name val="Tahoma"/>
      <family val="2"/>
      <charset val="238"/>
    </font>
    <font>
      <b/>
      <sz val="8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4D0000"/>
      <name val="Tahoma"/>
      <family val="2"/>
      <charset val="238"/>
    </font>
    <font>
      <sz val="10"/>
      <color rgb="FF4D0000"/>
      <name val="Tahoma"/>
      <family val="2"/>
      <charset val="238"/>
    </font>
    <font>
      <b/>
      <sz val="9"/>
      <color rgb="FF4D0000"/>
      <name val="Tahoma"/>
      <family val="2"/>
      <charset val="238"/>
    </font>
    <font>
      <sz val="8.5"/>
      <color rgb="FF4D0000"/>
      <name val="Tahoma"/>
      <family val="2"/>
      <charset val="238"/>
    </font>
    <font>
      <sz val="10"/>
      <color rgb="FF4D0000"/>
      <name val="Arial"/>
      <family val="2"/>
      <charset val="238"/>
    </font>
    <font>
      <sz val="9"/>
      <color rgb="FF4D0000"/>
      <name val="Tahoma"/>
      <family val="2"/>
      <charset val="238"/>
    </font>
    <font>
      <sz val="6"/>
      <color rgb="FF4D0000"/>
      <name val="Tahoma"/>
      <family val="2"/>
      <charset val="238"/>
    </font>
    <font>
      <sz val="8"/>
      <color rgb="FF4D0000"/>
      <name val="Tahoma"/>
      <family val="2"/>
      <charset val="238"/>
    </font>
    <font>
      <strike/>
      <sz val="8"/>
      <color rgb="FF4D0000"/>
      <name val="Tahoma"/>
      <family val="2"/>
      <charset val="238"/>
    </font>
    <font>
      <sz val="11"/>
      <color theme="0"/>
      <name val="Tahoma"/>
      <family val="2"/>
      <charset val="238"/>
    </font>
    <font>
      <b/>
      <sz val="11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10"/>
      <color theme="0"/>
      <name val="Tahoma"/>
      <family val="2"/>
      <charset val="238"/>
    </font>
    <font>
      <u/>
      <sz val="10"/>
      <color indexed="12"/>
      <name val="Tahoma"/>
      <family val="2"/>
      <charset val="238"/>
    </font>
    <font>
      <u/>
      <sz val="10"/>
      <name val="Tahoma"/>
      <family val="2"/>
      <charset val="238"/>
    </font>
    <font>
      <b/>
      <sz val="7"/>
      <name val="Tahoma"/>
      <family val="2"/>
      <charset val="238"/>
    </font>
    <font>
      <b/>
      <sz val="5"/>
      <name val="Tahoma"/>
      <family val="2"/>
      <charset val="238"/>
    </font>
    <font>
      <b/>
      <sz val="5"/>
      <name val="Arial"/>
      <family val="2"/>
      <charset val="238"/>
    </font>
    <font>
      <b/>
      <sz val="13.5"/>
      <color rgb="FF4D0000"/>
      <name val="Tahoma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sz val="10"/>
      <name val="Arial"/>
      <family val="2"/>
      <charset val="238"/>
    </font>
    <font>
      <sz val="11"/>
      <name val="Tahoma"/>
      <family val="2"/>
      <charset val="238"/>
    </font>
    <font>
      <b/>
      <i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/>
      <right/>
      <top style="medium">
        <color rgb="FF4D0000"/>
      </top>
      <bottom/>
      <diagonal/>
    </border>
    <border>
      <left style="medium">
        <color rgb="FF4D0000"/>
      </left>
      <right/>
      <top style="medium">
        <color rgb="FF4D0000"/>
      </top>
      <bottom/>
      <diagonal/>
    </border>
    <border>
      <left/>
      <right style="medium">
        <color rgb="FF4D0000"/>
      </right>
      <top style="medium">
        <color rgb="FF4D0000"/>
      </top>
      <bottom/>
      <diagonal/>
    </border>
    <border>
      <left style="medium">
        <color rgb="FF4D0000"/>
      </left>
      <right/>
      <top/>
      <bottom/>
      <diagonal/>
    </border>
    <border>
      <left/>
      <right style="medium">
        <color rgb="FF4D0000"/>
      </right>
      <top/>
      <bottom/>
      <diagonal/>
    </border>
    <border>
      <left/>
      <right style="medium">
        <color theme="0" tint="-0.34998626667073579"/>
      </right>
      <top style="thin">
        <color indexed="55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 style="thin">
        <color indexed="55"/>
      </bottom>
      <diagonal/>
    </border>
    <border>
      <left style="thin">
        <color rgb="FF4D0000"/>
      </left>
      <right/>
      <top/>
      <bottom/>
      <diagonal/>
    </border>
    <border>
      <left style="thin">
        <color rgb="FF4D0000"/>
      </left>
      <right/>
      <top style="medium">
        <color rgb="FF4D0000"/>
      </top>
      <bottom style="thin">
        <color indexed="55"/>
      </bottom>
      <diagonal/>
    </border>
    <border>
      <left style="thin">
        <color rgb="FF4D0000"/>
      </left>
      <right/>
      <top style="thin">
        <color rgb="FF4D0000"/>
      </top>
      <bottom/>
      <diagonal/>
    </border>
    <border>
      <left/>
      <right/>
      <top style="thin">
        <color rgb="FF4D0000"/>
      </top>
      <bottom/>
      <diagonal/>
    </border>
    <border>
      <left/>
      <right style="thin">
        <color rgb="FF4D0000"/>
      </right>
      <top style="thin">
        <color rgb="FF4D0000"/>
      </top>
      <bottom/>
      <diagonal/>
    </border>
    <border>
      <left/>
      <right style="thin">
        <color rgb="FF4D0000"/>
      </right>
      <top/>
      <bottom/>
      <diagonal/>
    </border>
    <border>
      <left style="thin">
        <color rgb="FF4D0000"/>
      </left>
      <right/>
      <top style="medium">
        <color rgb="FF4D0000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rgb="FF4D0000"/>
      </bottom>
      <diagonal/>
    </border>
    <border>
      <left/>
      <right/>
      <top style="thin">
        <color indexed="22"/>
      </top>
      <bottom style="medium">
        <color rgb="FF4D0000"/>
      </bottom>
      <diagonal/>
    </border>
    <border>
      <left/>
      <right/>
      <top style="double">
        <color indexed="55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D0000"/>
      </left>
      <right/>
      <top/>
      <bottom style="double">
        <color indexed="55"/>
      </bottom>
      <diagonal/>
    </border>
    <border>
      <left/>
      <right/>
      <top/>
      <bottom style="double">
        <color indexed="55"/>
      </bottom>
      <diagonal/>
    </border>
    <border>
      <left/>
      <right style="medium">
        <color rgb="FF4D0000"/>
      </right>
      <top/>
      <bottom style="double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55"/>
      </top>
      <bottom/>
      <diagonal/>
    </border>
    <border>
      <left style="thin">
        <color rgb="FF4D0000"/>
      </left>
      <right/>
      <top/>
      <bottom style="thin">
        <color indexed="22"/>
      </bottom>
      <diagonal/>
    </border>
    <border>
      <left/>
      <right/>
      <top/>
      <bottom style="medium">
        <color rgb="FF4D0000"/>
      </bottom>
      <diagonal/>
    </border>
    <border>
      <left/>
      <right style="medium">
        <color rgb="FF4D0000"/>
      </right>
      <top/>
      <bottom style="thin">
        <color indexed="55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49" fillId="0" borderId="0" applyFont="0" applyFill="0" applyBorder="0" applyAlignment="0" applyProtection="0"/>
  </cellStyleXfs>
  <cellXfs count="292">
    <xf numFmtId="0" fontId="0" fillId="0" borderId="0" xfId="0"/>
    <xf numFmtId="49" fontId="17" fillId="0" borderId="0" xfId="0" applyNumberFormat="1" applyFont="1" applyAlignment="1">
      <alignment vertical="top" wrapText="1"/>
    </xf>
    <xf numFmtId="0" fontId="10" fillId="0" borderId="0" xfId="0" applyFont="1"/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15" fillId="0" borderId="0" xfId="1" applyFont="1" applyFill="1" applyBorder="1" applyAlignment="1" applyProtection="1"/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shrinkToFit="1"/>
      <protection locked="0"/>
    </xf>
    <xf numFmtId="0" fontId="28" fillId="0" borderId="0" xfId="1" applyFont="1" applyBorder="1" applyAlignment="1" applyProtection="1">
      <alignment vertical="center"/>
      <protection locked="0"/>
    </xf>
    <xf numFmtId="0" fontId="15" fillId="0" borderId="0" xfId="1" applyFont="1" applyFill="1" applyBorder="1" applyAlignment="1" applyProtection="1">
      <protection locked="0"/>
    </xf>
    <xf numFmtId="3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horizontal="left" shrinkToFit="1"/>
      <protection locked="0"/>
    </xf>
    <xf numFmtId="0" fontId="39" fillId="2" borderId="0" xfId="0" applyFont="1" applyFill="1" applyProtection="1">
      <protection locked="0"/>
    </xf>
    <xf numFmtId="0" fontId="40" fillId="2" borderId="0" xfId="0" applyFont="1" applyFill="1" applyAlignment="1" applyProtection="1">
      <alignment horizontal="left"/>
      <protection locked="0"/>
    </xf>
    <xf numFmtId="0" fontId="40" fillId="2" borderId="0" xfId="0" applyFont="1" applyFill="1" applyProtection="1">
      <protection locked="0"/>
    </xf>
    <xf numFmtId="0" fontId="2" fillId="0" borderId="22" xfId="0" applyFont="1" applyBorder="1" applyProtection="1"/>
    <xf numFmtId="0" fontId="4" fillId="0" borderId="23" xfId="0" applyFont="1" applyBorder="1" applyProtection="1"/>
    <xf numFmtId="0" fontId="2" fillId="0" borderId="23" xfId="0" applyFont="1" applyBorder="1" applyProtection="1"/>
    <xf numFmtId="0" fontId="2" fillId="0" borderId="23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46" fillId="0" borderId="23" xfId="0" applyFont="1" applyBorder="1" applyAlignment="1" applyProtection="1">
      <alignment horizontal="left" vertical="center"/>
    </xf>
    <xf numFmtId="0" fontId="0" fillId="0" borderId="7" xfId="0" applyBorder="1" applyProtection="1"/>
    <xf numFmtId="0" fontId="7" fillId="0" borderId="23" xfId="0" applyFont="1" applyBorder="1" applyProtection="1"/>
    <xf numFmtId="0" fontId="28" fillId="0" borderId="23" xfId="0" applyFont="1" applyBorder="1" applyProtection="1"/>
    <xf numFmtId="0" fontId="28" fillId="0" borderId="23" xfId="0" applyFont="1" applyBorder="1" applyAlignment="1" applyProtection="1">
      <alignment horizontal="right"/>
    </xf>
    <xf numFmtId="0" fontId="29" fillId="0" borderId="23" xfId="0" applyFont="1" applyBorder="1" applyAlignment="1" applyProtection="1">
      <alignment horizontal="right"/>
    </xf>
    <xf numFmtId="14" fontId="28" fillId="0" borderId="24" xfId="0" applyNumberFormat="1" applyFont="1" applyBorder="1" applyProtection="1"/>
    <xf numFmtId="0" fontId="0" fillId="0" borderId="0" xfId="0" applyProtection="1"/>
    <xf numFmtId="0" fontId="2" fillId="0" borderId="20" xfId="0" applyFont="1" applyBorder="1" applyProtection="1"/>
    <xf numFmtId="0" fontId="4" fillId="0" borderId="0" xfId="0" applyFont="1" applyProtection="1"/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25" xfId="0" applyFont="1" applyBorder="1" applyProtection="1"/>
    <xf numFmtId="0" fontId="39" fillId="2" borderId="0" xfId="0" applyFont="1" applyFill="1" applyProtection="1"/>
    <xf numFmtId="0" fontId="39" fillId="2" borderId="25" xfId="0" applyFont="1" applyFill="1" applyBorder="1" applyProtection="1"/>
    <xf numFmtId="0" fontId="7" fillId="0" borderId="0" xfId="0" applyFont="1" applyAlignment="1" applyProtection="1">
      <alignment vertical="top"/>
    </xf>
    <xf numFmtId="0" fontId="2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horizontal="left" shrinkToFit="1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1" fillId="0" borderId="0" xfId="0" applyFont="1" applyProtection="1"/>
    <xf numFmtId="0" fontId="11" fillId="0" borderId="0" xfId="0" applyFont="1" applyAlignment="1" applyProtection="1">
      <alignment horizontal="left"/>
    </xf>
    <xf numFmtId="0" fontId="12" fillId="0" borderId="0" xfId="0" applyFont="1" applyAlignment="1" applyProtection="1">
      <alignment horizontal="left"/>
    </xf>
    <xf numFmtId="0" fontId="0" fillId="0" borderId="25" xfId="0" applyBorder="1" applyProtection="1"/>
    <xf numFmtId="0" fontId="29" fillId="2" borderId="13" xfId="0" applyFont="1" applyFill="1" applyBorder="1" applyProtection="1"/>
    <xf numFmtId="0" fontId="28" fillId="0" borderId="26" xfId="0" applyFont="1" applyBorder="1" applyProtection="1"/>
    <xf numFmtId="0" fontId="29" fillId="0" borderId="12" xfId="0" applyFont="1" applyBorder="1" applyProtection="1"/>
    <xf numFmtId="0" fontId="29" fillId="0" borderId="12" xfId="0" applyFont="1" applyBorder="1" applyAlignment="1" applyProtection="1">
      <alignment horizontal="center"/>
    </xf>
    <xf numFmtId="0" fontId="29" fillId="0" borderId="0" xfId="0" applyFont="1" applyProtection="1"/>
    <xf numFmtId="0" fontId="2" fillId="2" borderId="15" xfId="0" applyFont="1" applyFill="1" applyBorder="1" applyAlignment="1" applyProtection="1">
      <alignment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shrinkToFit="1"/>
    </xf>
    <xf numFmtId="0" fontId="11" fillId="2" borderId="15" xfId="0" applyFont="1" applyFill="1" applyBorder="1" applyAlignment="1" applyProtection="1">
      <alignment vertical="center" shrinkToFit="1"/>
    </xf>
    <xf numFmtId="1" fontId="11" fillId="0" borderId="0" xfId="0" applyNumberFormat="1" applyFont="1" applyAlignment="1" applyProtection="1">
      <alignment vertical="center" shrinkToFit="1"/>
    </xf>
    <xf numFmtId="0" fontId="31" fillId="2" borderId="15" xfId="0" applyFont="1" applyFill="1" applyBorder="1" applyProtection="1"/>
    <xf numFmtId="0" fontId="31" fillId="0" borderId="0" xfId="0" applyFont="1" applyProtection="1"/>
    <xf numFmtId="0" fontId="16" fillId="2" borderId="15" xfId="0" applyFont="1" applyFill="1" applyBorder="1" applyProtection="1"/>
    <xf numFmtId="0" fontId="18" fillId="0" borderId="20" xfId="0" applyFont="1" applyBorder="1" applyAlignment="1" applyProtection="1">
      <alignment horizontal="center"/>
    </xf>
    <xf numFmtId="165" fontId="18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shrinkToFit="1"/>
    </xf>
    <xf numFmtId="0" fontId="8" fillId="0" borderId="0" xfId="0" applyFont="1" applyAlignment="1" applyProtection="1">
      <alignment horizontal="center" vertical="center" shrinkToFit="1"/>
    </xf>
    <xf numFmtId="0" fontId="18" fillId="0" borderId="16" xfId="0" applyFont="1" applyBorder="1" applyAlignment="1" applyProtection="1">
      <alignment horizontal="center"/>
    </xf>
    <xf numFmtId="0" fontId="16" fillId="0" borderId="0" xfId="0" applyFont="1" applyProtection="1"/>
    <xf numFmtId="0" fontId="0" fillId="2" borderId="15" xfId="0" applyFill="1" applyBorder="1" applyProtection="1"/>
    <xf numFmtId="0" fontId="0" fillId="0" borderId="27" xfId="0" applyBorder="1" applyAlignment="1" applyProtection="1">
      <alignment shrinkToFit="1"/>
    </xf>
    <xf numFmtId="0" fontId="32" fillId="2" borderId="15" xfId="0" applyFont="1" applyFill="1" applyBorder="1" applyProtection="1"/>
    <xf numFmtId="0" fontId="28" fillId="0" borderId="21" xfId="0" applyFont="1" applyBorder="1" applyProtection="1"/>
    <xf numFmtId="0" fontId="33" fillId="0" borderId="12" xfId="0" applyFont="1" applyBorder="1" applyProtection="1"/>
    <xf numFmtId="0" fontId="33" fillId="0" borderId="12" xfId="0" applyFont="1" applyBorder="1" applyAlignment="1" applyProtection="1">
      <alignment horizontal="center"/>
    </xf>
    <xf numFmtId="0" fontId="30" fillId="0" borderId="12" xfId="0" applyFont="1" applyBorder="1" applyProtection="1"/>
    <xf numFmtId="0" fontId="35" fillId="0" borderId="12" xfId="0" applyFont="1" applyBorder="1" applyProtection="1"/>
    <xf numFmtId="164" fontId="36" fillId="0" borderId="12" xfId="0" applyNumberFormat="1" applyFont="1" applyBorder="1" applyProtection="1"/>
    <xf numFmtId="0" fontId="32" fillId="0" borderId="14" xfId="0" applyFont="1" applyBorder="1" applyProtection="1"/>
    <xf numFmtId="0" fontId="32" fillId="0" borderId="0" xfId="0" applyFont="1" applyProtection="1"/>
    <xf numFmtId="0" fontId="17" fillId="0" borderId="0" xfId="0" applyFont="1" applyAlignment="1" applyProtection="1">
      <alignment horizontal="left" shrinkToFit="1"/>
    </xf>
    <xf numFmtId="0" fontId="17" fillId="0" borderId="0" xfId="0" applyFont="1" applyAlignment="1" applyProtection="1">
      <alignment shrinkToFit="1"/>
    </xf>
    <xf numFmtId="0" fontId="3" fillId="0" borderId="0" xfId="0" applyFont="1" applyProtection="1"/>
    <xf numFmtId="164" fontId="35" fillId="0" borderId="3" xfId="0" applyNumberFormat="1" applyFont="1" applyBorder="1" applyProtection="1"/>
    <xf numFmtId="0" fontId="22" fillId="0" borderId="16" xfId="0" applyFont="1" applyBorder="1" applyAlignment="1" applyProtection="1">
      <alignment horizontal="right" shrinkToFit="1"/>
    </xf>
    <xf numFmtId="0" fontId="10" fillId="0" borderId="0" xfId="0" applyFont="1" applyAlignment="1" applyProtection="1">
      <alignment shrinkToFit="1"/>
    </xf>
    <xf numFmtId="0" fontId="23" fillId="0" borderId="16" xfId="0" applyFont="1" applyBorder="1" applyAlignment="1" applyProtection="1">
      <alignment horizontal="right"/>
    </xf>
    <xf numFmtId="0" fontId="11" fillId="0" borderId="0" xfId="0" applyFont="1" applyAlignment="1" applyProtection="1">
      <alignment horizontal="right"/>
    </xf>
    <xf numFmtId="0" fontId="10" fillId="0" borderId="0" xfId="0" applyFont="1" applyProtection="1"/>
    <xf numFmtId="164" fontId="10" fillId="0" borderId="0" xfId="0" applyNumberFormat="1" applyFont="1" applyAlignment="1" applyProtection="1">
      <alignment shrinkToFit="1"/>
    </xf>
    <xf numFmtId="0" fontId="2" fillId="0" borderId="16" xfId="0" applyFont="1" applyBorder="1" applyAlignment="1" applyProtection="1">
      <alignment horizontal="right"/>
    </xf>
    <xf numFmtId="0" fontId="37" fillId="2" borderId="5" xfId="0" applyFont="1" applyFill="1" applyBorder="1" applyAlignment="1" applyProtection="1">
      <alignment horizontal="left" vertical="center"/>
    </xf>
    <xf numFmtId="0" fontId="37" fillId="2" borderId="3" xfId="0" applyFont="1" applyFill="1" applyBorder="1" applyAlignment="1" applyProtection="1">
      <alignment vertical="center"/>
    </xf>
    <xf numFmtId="0" fontId="38" fillId="2" borderId="3" xfId="0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2" fillId="0" borderId="16" xfId="0" applyFont="1" applyBorder="1" applyProtection="1"/>
    <xf numFmtId="0" fontId="11" fillId="0" borderId="16" xfId="0" applyFont="1" applyBorder="1" applyProtection="1"/>
    <xf numFmtId="0" fontId="17" fillId="0" borderId="0" xfId="0" applyFont="1" applyProtection="1"/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48" fillId="0" borderId="23" xfId="0" applyFont="1" applyBorder="1" applyAlignment="1" applyProtection="1">
      <alignment horizontal="left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left" shrinkToFit="1"/>
    </xf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top"/>
    </xf>
    <xf numFmtId="0" fontId="28" fillId="0" borderId="32" xfId="0" applyFont="1" applyBorder="1" applyProtection="1"/>
    <xf numFmtId="0" fontId="29" fillId="0" borderId="33" xfId="0" applyFont="1" applyBorder="1" applyAlignment="1" applyProtection="1">
      <alignment vertical="center"/>
    </xf>
    <xf numFmtId="0" fontId="30" fillId="0" borderId="33" xfId="0" applyFont="1" applyBorder="1" applyAlignment="1" applyProtection="1">
      <alignment horizontal="center" vertical="center"/>
    </xf>
    <xf numFmtId="0" fontId="33" fillId="0" borderId="33" xfId="0" applyFont="1" applyBorder="1" applyAlignment="1" applyProtection="1">
      <alignment horizontal="center" vertical="center"/>
    </xf>
    <xf numFmtId="49" fontId="33" fillId="0" borderId="33" xfId="0" applyNumberFormat="1" applyFont="1" applyBorder="1" applyAlignment="1" applyProtection="1">
      <alignment horizontal="center" vertical="center"/>
    </xf>
    <xf numFmtId="0" fontId="34" fillId="0" borderId="33" xfId="0" applyFont="1" applyBorder="1" applyAlignment="1" applyProtection="1">
      <alignment horizontal="right" vertical="top"/>
    </xf>
    <xf numFmtId="165" fontId="35" fillId="0" borderId="33" xfId="0" applyNumberFormat="1" applyFont="1" applyBorder="1" applyAlignment="1" applyProtection="1">
      <alignment vertical="center"/>
    </xf>
    <xf numFmtId="164" fontId="30" fillId="0" borderId="33" xfId="0" applyNumberFormat="1" applyFont="1" applyBorder="1" applyAlignment="1" applyProtection="1">
      <alignment vertical="center"/>
    </xf>
    <xf numFmtId="164" fontId="35" fillId="0" borderId="33" xfId="0" applyNumberFormat="1" applyFont="1" applyBorder="1" applyAlignment="1" applyProtection="1">
      <alignment vertical="center" shrinkToFit="1"/>
    </xf>
    <xf numFmtId="164" fontId="35" fillId="0" borderId="33" xfId="0" applyNumberFormat="1" applyFont="1" applyBorder="1" applyAlignment="1" applyProtection="1">
      <alignment horizontal="center" vertical="center" shrinkToFit="1"/>
    </xf>
    <xf numFmtId="164" fontId="34" fillId="0" borderId="34" xfId="0" applyNumberFormat="1" applyFont="1" applyBorder="1" applyAlignment="1" applyProtection="1">
      <alignment vertical="top" shrinkToFit="1"/>
    </xf>
    <xf numFmtId="49" fontId="11" fillId="0" borderId="31" xfId="0" applyNumberFormat="1" applyFont="1" applyBorder="1" applyAlignment="1" applyProtection="1">
      <alignment horizontal="center" vertical="center" shrinkToFit="1"/>
    </xf>
    <xf numFmtId="0" fontId="50" fillId="0" borderId="31" xfId="0" applyFont="1" applyBorder="1" applyAlignment="1" applyProtection="1">
      <alignment vertical="center" shrinkToFit="1"/>
    </xf>
    <xf numFmtId="0" fontId="13" fillId="0" borderId="31" xfId="0" applyFont="1" applyBorder="1" applyAlignment="1" applyProtection="1">
      <alignment horizontal="center" vertical="center" shrinkToFit="1"/>
    </xf>
    <xf numFmtId="0" fontId="11" fillId="0" borderId="31" xfId="0" applyFont="1" applyBorder="1" applyAlignment="1" applyProtection="1">
      <alignment horizontal="center" vertical="center" shrinkToFit="1"/>
    </xf>
    <xf numFmtId="167" fontId="14" fillId="0" borderId="31" xfId="0" applyNumberFormat="1" applyFont="1" applyBorder="1" applyAlignment="1" applyProtection="1">
      <alignment vertical="center" shrinkToFit="1"/>
    </xf>
    <xf numFmtId="164" fontId="3" fillId="0" borderId="31" xfId="0" applyNumberFormat="1" applyFont="1" applyBorder="1" applyAlignment="1" applyProtection="1">
      <alignment vertical="center" shrinkToFit="1"/>
    </xf>
    <xf numFmtId="164" fontId="3" fillId="0" borderId="31" xfId="0" applyNumberFormat="1" applyFont="1" applyBorder="1" applyAlignment="1" applyProtection="1">
      <alignment horizontal="center" vertical="center" shrinkToFit="1"/>
    </xf>
    <xf numFmtId="164" fontId="14" fillId="0" borderId="31" xfId="0" applyNumberFormat="1" applyFont="1" applyBorder="1" applyAlignment="1" applyProtection="1">
      <alignment vertical="center" shrinkToFit="1"/>
    </xf>
    <xf numFmtId="49" fontId="11" fillId="0" borderId="35" xfId="0" applyNumberFormat="1" applyFont="1" applyBorder="1" applyAlignment="1" applyProtection="1">
      <alignment horizontal="center" vertical="center" shrinkToFit="1"/>
    </xf>
    <xf numFmtId="0" fontId="13" fillId="0" borderId="35" xfId="0" applyFont="1" applyBorder="1" applyAlignment="1" applyProtection="1">
      <alignment horizontal="center" vertical="center" shrinkToFit="1"/>
    </xf>
    <xf numFmtId="0" fontId="11" fillId="0" borderId="35" xfId="0" applyFont="1" applyBorder="1" applyAlignment="1" applyProtection="1">
      <alignment horizontal="center" vertical="center" shrinkToFit="1"/>
    </xf>
    <xf numFmtId="165" fontId="11" fillId="0" borderId="35" xfId="0" applyNumberFormat="1" applyFont="1" applyBorder="1" applyAlignment="1" applyProtection="1">
      <alignment vertical="center" shrinkToFit="1"/>
    </xf>
    <xf numFmtId="164" fontId="3" fillId="0" borderId="35" xfId="0" applyNumberFormat="1" applyFont="1" applyBorder="1" applyAlignment="1" applyProtection="1">
      <alignment vertical="center" shrinkToFit="1"/>
    </xf>
    <xf numFmtId="164" fontId="3" fillId="0" borderId="35" xfId="0" applyNumberFormat="1" applyFont="1" applyBorder="1" applyAlignment="1" applyProtection="1">
      <alignment horizontal="center" vertical="center" shrinkToFit="1"/>
    </xf>
    <xf numFmtId="0" fontId="11" fillId="0" borderId="35" xfId="0" applyFont="1" applyBorder="1" applyAlignment="1" applyProtection="1">
      <alignment vertical="center" shrinkToFit="1"/>
    </xf>
    <xf numFmtId="0" fontId="18" fillId="0" borderId="36" xfId="0" applyFont="1" applyBorder="1" applyAlignment="1" applyProtection="1">
      <alignment horizontal="center" vertical="center"/>
    </xf>
    <xf numFmtId="166" fontId="11" fillId="0" borderId="35" xfId="0" applyNumberFormat="1" applyFont="1" applyBorder="1" applyAlignment="1" applyProtection="1">
      <alignment vertical="center" shrinkToFit="1"/>
    </xf>
    <xf numFmtId="164" fontId="14" fillId="0" borderId="35" xfId="0" applyNumberFormat="1" applyFont="1" applyBorder="1" applyAlignment="1" applyProtection="1">
      <alignment vertical="center" shrinkToFit="1"/>
    </xf>
    <xf numFmtId="49" fontId="11" fillId="0" borderId="37" xfId="0" applyNumberFormat="1" applyFont="1" applyBorder="1" applyAlignment="1" applyProtection="1">
      <alignment horizontal="center" vertical="center" shrinkToFit="1"/>
    </xf>
    <xf numFmtId="0" fontId="50" fillId="0" borderId="38" xfId="0" applyFont="1" applyBorder="1" applyAlignment="1" applyProtection="1">
      <alignment vertical="center" shrinkToFit="1"/>
    </xf>
    <xf numFmtId="0" fontId="13" fillId="0" borderId="38" xfId="0" applyFont="1" applyBorder="1" applyAlignment="1" applyProtection="1">
      <alignment horizontal="center" vertical="center" shrinkToFit="1"/>
    </xf>
    <xf numFmtId="49" fontId="11" fillId="0" borderId="38" xfId="0" applyNumberFormat="1" applyFont="1" applyBorder="1" applyAlignment="1" applyProtection="1">
      <alignment horizontal="center" vertical="center" shrinkToFit="1"/>
    </xf>
    <xf numFmtId="0" fontId="11" fillId="0" borderId="38" xfId="0" applyFont="1" applyBorder="1" applyAlignment="1" applyProtection="1">
      <alignment horizontal="center" vertical="center" shrinkToFit="1"/>
    </xf>
    <xf numFmtId="49" fontId="11" fillId="0" borderId="40" xfId="0" applyNumberFormat="1" applyFont="1" applyBorder="1" applyAlignment="1" applyProtection="1">
      <alignment horizontal="center" vertical="center" shrinkToFit="1"/>
    </xf>
    <xf numFmtId="0" fontId="11" fillId="0" borderId="41" xfId="0" applyFont="1" applyBorder="1" applyAlignment="1" applyProtection="1">
      <alignment vertical="center" shrinkToFit="1"/>
    </xf>
    <xf numFmtId="49" fontId="11" fillId="0" borderId="42" xfId="0" applyNumberFormat="1" applyFont="1" applyBorder="1" applyAlignment="1" applyProtection="1">
      <alignment horizontal="center" vertical="center" shrinkToFit="1"/>
    </xf>
    <xf numFmtId="0" fontId="50" fillId="0" borderId="43" xfId="0" applyFont="1" applyBorder="1" applyAlignment="1" applyProtection="1">
      <alignment vertical="center" shrinkToFit="1"/>
    </xf>
    <xf numFmtId="0" fontId="13" fillId="0" borderId="43" xfId="0" applyFont="1" applyBorder="1" applyAlignment="1" applyProtection="1">
      <alignment horizontal="center" vertical="center" shrinkToFit="1"/>
    </xf>
    <xf numFmtId="49" fontId="11" fillId="0" borderId="43" xfId="0" applyNumberFormat="1" applyFont="1" applyBorder="1" applyAlignment="1" applyProtection="1">
      <alignment horizontal="center" vertical="center" shrinkToFit="1"/>
    </xf>
    <xf numFmtId="0" fontId="11" fillId="0" borderId="43" xfId="0" applyFont="1" applyBorder="1" applyAlignment="1" applyProtection="1">
      <alignment horizontal="center" vertical="center" shrinkToFit="1"/>
    </xf>
    <xf numFmtId="167" fontId="14" fillId="0" borderId="43" xfId="0" applyNumberFormat="1" applyFont="1" applyBorder="1" applyAlignment="1" applyProtection="1">
      <alignment vertical="center" shrinkToFit="1"/>
    </xf>
    <xf numFmtId="164" fontId="3" fillId="0" borderId="43" xfId="0" applyNumberFormat="1" applyFont="1" applyBorder="1" applyAlignment="1" applyProtection="1">
      <alignment vertical="center" shrinkToFit="1"/>
    </xf>
    <xf numFmtId="164" fontId="3" fillId="0" borderId="43" xfId="0" applyNumberFormat="1" applyFont="1" applyBorder="1" applyAlignment="1" applyProtection="1">
      <alignment horizontal="center" vertical="center" shrinkToFit="1"/>
    </xf>
    <xf numFmtId="0" fontId="11" fillId="0" borderId="44" xfId="0" applyFont="1" applyBorder="1" applyAlignment="1" applyProtection="1">
      <alignment vertical="center" shrinkToFit="1"/>
    </xf>
    <xf numFmtId="166" fontId="11" fillId="0" borderId="46" xfId="0" applyNumberFormat="1" applyFont="1" applyBorder="1" applyAlignment="1" applyProtection="1">
      <alignment horizontal="center" vertical="center" shrinkToFit="1"/>
    </xf>
    <xf numFmtId="164" fontId="11" fillId="0" borderId="11" xfId="0" applyNumberFormat="1" applyFont="1" applyBorder="1" applyAlignment="1" applyProtection="1">
      <alignment vertical="center" shrinkToFit="1"/>
    </xf>
    <xf numFmtId="164" fontId="14" fillId="0" borderId="11" xfId="0" applyNumberFormat="1" applyFont="1" applyBorder="1" applyAlignment="1" applyProtection="1">
      <alignment vertical="center" shrinkToFit="1"/>
    </xf>
    <xf numFmtId="164" fontId="3" fillId="0" borderId="11" xfId="0" applyNumberFormat="1" applyFont="1" applyBorder="1" applyAlignment="1" applyProtection="1">
      <alignment vertical="center" shrinkToFit="1"/>
    </xf>
    <xf numFmtId="164" fontId="3" fillId="0" borderId="11" xfId="0" applyNumberFormat="1" applyFont="1" applyBorder="1" applyAlignment="1" applyProtection="1">
      <alignment horizontal="center" vertical="center" shrinkToFit="1"/>
    </xf>
    <xf numFmtId="0" fontId="11" fillId="0" borderId="48" xfId="0" applyFont="1" applyBorder="1" applyAlignment="1" applyProtection="1">
      <alignment vertical="center" shrinkToFit="1"/>
    </xf>
    <xf numFmtId="166" fontId="11" fillId="0" borderId="31" xfId="0" applyNumberFormat="1" applyFont="1" applyBorder="1" applyAlignment="1" applyProtection="1">
      <alignment horizontal="center" vertical="center" shrinkToFit="1"/>
    </xf>
    <xf numFmtId="0" fontId="11" fillId="0" borderId="31" xfId="0" applyFont="1" applyBorder="1" applyAlignment="1" applyProtection="1">
      <alignment vertical="center" shrinkToFit="1"/>
    </xf>
    <xf numFmtId="165" fontId="11" fillId="3" borderId="31" xfId="0" applyNumberFormat="1" applyFont="1" applyFill="1" applyBorder="1" applyAlignment="1" applyProtection="1">
      <alignment vertical="center" shrinkToFit="1"/>
      <protection locked="0"/>
    </xf>
    <xf numFmtId="165" fontId="11" fillId="3" borderId="43" xfId="0" applyNumberFormat="1" applyFont="1" applyFill="1" applyBorder="1" applyAlignment="1" applyProtection="1">
      <alignment vertical="center" shrinkToFit="1"/>
      <protection locked="0"/>
    </xf>
    <xf numFmtId="0" fontId="11" fillId="0" borderId="31" xfId="0" applyFont="1" applyBorder="1" applyAlignment="1" applyProtection="1">
      <alignment vertical="center" shrinkToFit="1"/>
    </xf>
    <xf numFmtId="0" fontId="11" fillId="0" borderId="31" xfId="0" applyFont="1" applyBorder="1" applyAlignment="1" applyProtection="1">
      <alignment horizontal="center" vertical="center" shrinkToFit="1"/>
    </xf>
    <xf numFmtId="9" fontId="11" fillId="0" borderId="4" xfId="0" applyNumberFormat="1" applyFont="1" applyBorder="1" applyAlignment="1" applyProtection="1">
      <alignment vertical="center" shrinkToFit="1"/>
    </xf>
    <xf numFmtId="0" fontId="10" fillId="0" borderId="27" xfId="0" applyFont="1" applyBorder="1" applyAlignment="1" applyProtection="1">
      <alignment shrinkToFit="1"/>
    </xf>
    <xf numFmtId="0" fontId="0" fillId="0" borderId="31" xfId="0" applyBorder="1" applyAlignment="1" applyProtection="1">
      <alignment horizontal="center" vertical="center" shrinkToFit="1"/>
    </xf>
    <xf numFmtId="0" fontId="11" fillId="0" borderId="43" xfId="0" applyFont="1" applyBorder="1" applyAlignment="1" applyProtection="1">
      <alignment horizontal="center" vertical="center" shrinkToFit="1"/>
    </xf>
    <xf numFmtId="0" fontId="0" fillId="0" borderId="43" xfId="0" applyBorder="1" applyAlignment="1" applyProtection="1">
      <alignment horizontal="center" vertical="center" shrinkToFit="1"/>
    </xf>
    <xf numFmtId="0" fontId="11" fillId="0" borderId="47" xfId="0" applyFont="1" applyBorder="1" applyAlignment="1" applyProtection="1">
      <alignment vertical="center" shrinkToFit="1"/>
    </xf>
    <xf numFmtId="0" fontId="11" fillId="0" borderId="47" xfId="0" applyFont="1" applyBorder="1" applyAlignment="1" applyProtection="1">
      <alignment horizontal="center" vertical="center" shrinkToFit="1"/>
    </xf>
    <xf numFmtId="9" fontId="11" fillId="0" borderId="29" xfId="0" applyNumberFormat="1" applyFont="1" applyBorder="1" applyAlignment="1" applyProtection="1">
      <alignment vertical="center" shrinkToFit="1"/>
    </xf>
    <xf numFmtId="0" fontId="10" fillId="0" borderId="28" xfId="0" applyFont="1" applyBorder="1" applyAlignment="1" applyProtection="1">
      <alignment shrinkToFit="1"/>
    </xf>
    <xf numFmtId="0" fontId="2" fillId="0" borderId="10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/>
    </xf>
    <xf numFmtId="0" fontId="3" fillId="0" borderId="0" xfId="0" quotePrefix="1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18" fillId="0" borderId="31" xfId="0" applyFont="1" applyBorder="1" applyAlignment="1" applyProtection="1">
      <alignment horizontal="center" vertical="center" wrapText="1"/>
    </xf>
    <xf numFmtId="0" fontId="19" fillId="0" borderId="36" xfId="0" applyFont="1" applyBorder="1" applyAlignment="1" applyProtection="1">
      <alignment horizontal="center" vertical="center" wrapText="1"/>
    </xf>
    <xf numFmtId="0" fontId="42" fillId="0" borderId="0" xfId="1" applyFont="1" applyBorder="1" applyAlignment="1" applyProtection="1">
      <alignment horizontal="left" shrinkToFit="1"/>
      <protection locked="0"/>
    </xf>
    <xf numFmtId="0" fontId="18" fillId="0" borderId="31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vertical="center"/>
    </xf>
    <xf numFmtId="0" fontId="19" fillId="0" borderId="36" xfId="0" applyFont="1" applyBorder="1" applyAlignment="1" applyProtection="1">
      <alignment horizontal="center" vertical="center"/>
    </xf>
    <xf numFmtId="0" fontId="18" fillId="0" borderId="31" xfId="0" applyFont="1" applyBorder="1" applyAlignment="1" applyProtection="1">
      <alignment horizontal="center" vertical="center" textRotation="90"/>
    </xf>
    <xf numFmtId="0" fontId="19" fillId="0" borderId="36" xfId="0" applyFont="1" applyBorder="1" applyAlignment="1" applyProtection="1">
      <alignment horizontal="center" vertical="center" textRotation="90"/>
    </xf>
    <xf numFmtId="164" fontId="38" fillId="2" borderId="3" xfId="0" applyNumberFormat="1" applyFont="1" applyFill="1" applyBorder="1" applyAlignment="1" applyProtection="1">
      <alignment horizontal="right" vertical="center" shrinkToFit="1"/>
    </xf>
    <xf numFmtId="164" fontId="38" fillId="2" borderId="9" xfId="0" applyNumberFormat="1" applyFont="1" applyFill="1" applyBorder="1" applyAlignment="1" applyProtection="1">
      <alignment horizontal="right" vertical="center" shrinkToFi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7" xfId="0" applyFont="1" applyBorder="1" applyAlignment="1" applyProtection="1">
      <alignment horizontal="left" vertical="top"/>
    </xf>
    <xf numFmtId="0" fontId="3" fillId="0" borderId="18" xfId="0" applyFont="1" applyBorder="1" applyAlignment="1" applyProtection="1">
      <alignment horizontal="left" vertical="top"/>
    </xf>
    <xf numFmtId="0" fontId="3" fillId="0" borderId="19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48" fillId="0" borderId="23" xfId="0" applyFont="1" applyBorder="1" applyAlignment="1" applyProtection="1">
      <alignment horizontal="left" vertical="center"/>
    </xf>
    <xf numFmtId="0" fontId="47" fillId="0" borderId="23" xfId="0" applyFont="1" applyBorder="1" applyAlignment="1" applyProtection="1">
      <alignment horizontal="left" vertical="center"/>
    </xf>
    <xf numFmtId="3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25" xfId="0" applyFont="1" applyBorder="1" applyProtection="1"/>
    <xf numFmtId="3" fontId="2" fillId="0" borderId="0" xfId="0" applyNumberFormat="1" applyFont="1" applyAlignment="1" applyProtection="1">
      <alignment horizontal="left"/>
    </xf>
    <xf numFmtId="0" fontId="2" fillId="0" borderId="25" xfId="0" applyFont="1" applyBorder="1" applyAlignment="1" applyProtection="1">
      <alignment horizontal="left"/>
    </xf>
    <xf numFmtId="0" fontId="41" fillId="0" borderId="0" xfId="1" applyFont="1" applyBorder="1" applyAlignment="1" applyProtection="1">
      <alignment horizontal="left" shrinkToFit="1"/>
    </xf>
    <xf numFmtId="0" fontId="2" fillId="0" borderId="0" xfId="0" applyFont="1" applyAlignment="1" applyProtection="1">
      <alignment horizontal="left" shrinkToFit="1"/>
    </xf>
    <xf numFmtId="0" fontId="2" fillId="0" borderId="25" xfId="0" applyFont="1" applyBorder="1" applyAlignment="1" applyProtection="1">
      <alignment horizontal="left" shrinkToFit="1"/>
    </xf>
    <xf numFmtId="0" fontId="10" fillId="0" borderId="0" xfId="2" applyProtection="1"/>
    <xf numFmtId="0" fontId="10" fillId="0" borderId="1" xfId="2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left" vertical="center" wrapText="1"/>
      <protection locked="0"/>
    </xf>
    <xf numFmtId="0" fontId="18" fillId="0" borderId="45" xfId="0" applyFont="1" applyBorder="1" applyAlignment="1" applyProtection="1">
      <alignment horizontal="center" vertical="center"/>
    </xf>
    <xf numFmtId="164" fontId="11" fillId="3" borderId="31" xfId="0" applyNumberFormat="1" applyFont="1" applyFill="1" applyBorder="1" applyAlignment="1" applyProtection="1">
      <alignment vertical="center" shrinkToFit="1"/>
      <protection locked="0"/>
    </xf>
    <xf numFmtId="0" fontId="11" fillId="3" borderId="31" xfId="0" applyFont="1" applyFill="1" applyBorder="1" applyAlignment="1" applyProtection="1">
      <alignment horizontal="center" vertical="center" shrinkToFit="1"/>
    </xf>
    <xf numFmtId="9" fontId="11" fillId="3" borderId="31" xfId="3" applyFont="1" applyFill="1" applyBorder="1" applyAlignment="1" applyProtection="1">
      <alignment horizontal="center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  <protection locked="0"/>
    </xf>
    <xf numFmtId="165" fontId="11" fillId="3" borderId="31" xfId="0" applyNumberFormat="1" applyFont="1" applyFill="1" applyBorder="1" applyAlignment="1" applyProtection="1">
      <alignment horizontal="right" vertical="center" shrinkToFit="1"/>
      <protection locked="0"/>
    </xf>
    <xf numFmtId="0" fontId="0" fillId="3" borderId="31" xfId="0" applyFill="1" applyBorder="1" applyAlignment="1" applyProtection="1">
      <alignment horizontal="center" vertical="center" shrinkToFit="1"/>
    </xf>
    <xf numFmtId="0" fontId="11" fillId="3" borderId="43" xfId="0" applyFont="1" applyFill="1" applyBorder="1" applyAlignment="1" applyProtection="1">
      <alignment horizontal="center" vertical="center" shrinkToFit="1"/>
    </xf>
    <xf numFmtId="164" fontId="11" fillId="3" borderId="43" xfId="0" applyNumberFormat="1" applyFont="1" applyFill="1" applyBorder="1" applyAlignment="1" applyProtection="1">
      <alignment vertical="center" shrinkToFit="1"/>
      <protection locked="0"/>
    </xf>
    <xf numFmtId="9" fontId="11" fillId="3" borderId="43" xfId="3" applyFont="1" applyFill="1" applyBorder="1" applyAlignment="1" applyProtection="1">
      <alignment horizontal="center" vertical="center" shrinkToFit="1"/>
      <protection locked="0"/>
    </xf>
    <xf numFmtId="0" fontId="0" fillId="3" borderId="43" xfId="0" applyFill="1" applyBorder="1" applyAlignment="1" applyProtection="1">
      <alignment horizontal="center" vertical="center" shrinkToFit="1"/>
      <protection locked="0"/>
    </xf>
    <xf numFmtId="165" fontId="11" fillId="3" borderId="43" xfId="0" applyNumberFormat="1" applyFont="1" applyFill="1" applyBorder="1" applyAlignment="1" applyProtection="1">
      <alignment horizontal="right" vertical="center" shrinkToFit="1"/>
      <protection locked="0"/>
    </xf>
    <xf numFmtId="0" fontId="11" fillId="3" borderId="35" xfId="0" applyFont="1" applyFill="1" applyBorder="1" applyAlignment="1" applyProtection="1">
      <alignment horizontal="center" vertical="center" shrinkToFit="1"/>
    </xf>
    <xf numFmtId="164" fontId="11" fillId="3" borderId="35" xfId="0" applyNumberFormat="1" applyFont="1" applyFill="1" applyBorder="1" applyAlignment="1" applyProtection="1">
      <alignment vertical="center" shrinkToFit="1"/>
    </xf>
    <xf numFmtId="9" fontId="11" fillId="3" borderId="35" xfId="0" applyNumberFormat="1" applyFont="1" applyFill="1" applyBorder="1" applyAlignment="1" applyProtection="1">
      <alignment vertical="center" shrinkToFit="1"/>
    </xf>
    <xf numFmtId="165" fontId="11" fillId="3" borderId="35" xfId="0" applyNumberFormat="1" applyFont="1" applyFill="1" applyBorder="1" applyAlignment="1" applyProtection="1">
      <alignment vertical="center" shrinkToFit="1"/>
    </xf>
    <xf numFmtId="1" fontId="34" fillId="3" borderId="33" xfId="0" applyNumberFormat="1" applyFont="1" applyFill="1" applyBorder="1" applyAlignment="1" applyProtection="1">
      <alignment horizontal="center" vertical="top"/>
    </xf>
    <xf numFmtId="0" fontId="34" fillId="3" borderId="33" xfId="0" applyFont="1" applyFill="1" applyBorder="1" applyAlignment="1" applyProtection="1">
      <alignment horizontal="center" vertical="top"/>
    </xf>
    <xf numFmtId="164" fontId="33" fillId="3" borderId="33" xfId="0" applyNumberFormat="1" applyFont="1" applyFill="1" applyBorder="1" applyAlignment="1" applyProtection="1">
      <alignment vertical="center"/>
    </xf>
    <xf numFmtId="9" fontId="33" fillId="3" borderId="33" xfId="0" applyNumberFormat="1" applyFont="1" applyFill="1" applyBorder="1" applyAlignment="1" applyProtection="1">
      <alignment vertical="center"/>
    </xf>
    <xf numFmtId="9" fontId="32" fillId="3" borderId="33" xfId="0" applyNumberFormat="1" applyFont="1" applyFill="1" applyBorder="1" applyAlignment="1" applyProtection="1">
      <alignment vertical="center"/>
    </xf>
    <xf numFmtId="165" fontId="35" fillId="3" borderId="33" xfId="0" applyNumberFormat="1" applyFont="1" applyFill="1" applyBorder="1" applyAlignment="1" applyProtection="1">
      <alignment vertical="center"/>
    </xf>
    <xf numFmtId="0" fontId="18" fillId="3" borderId="45" xfId="0" applyFont="1" applyFill="1" applyBorder="1" applyAlignment="1" applyProtection="1">
      <alignment horizontal="center" vertical="center"/>
    </xf>
    <xf numFmtId="164" fontId="18" fillId="3" borderId="0" xfId="0" applyNumberFormat="1" applyFont="1" applyFill="1" applyAlignment="1" applyProtection="1">
      <alignment horizontal="center" vertical="center"/>
    </xf>
    <xf numFmtId="0" fontId="19" fillId="3" borderId="30" xfId="0" applyFont="1" applyFill="1" applyBorder="1" applyAlignment="1" applyProtection="1">
      <alignment horizontal="center" vertical="center"/>
    </xf>
    <xf numFmtId="164" fontId="18" fillId="3" borderId="0" xfId="0" applyNumberFormat="1" applyFont="1" applyFill="1" applyAlignment="1" applyProtection="1">
      <alignment vertical="center"/>
    </xf>
    <xf numFmtId="9" fontId="18" fillId="3" borderId="0" xfId="0" applyNumberFormat="1" applyFont="1" applyFill="1" applyAlignment="1" applyProtection="1">
      <alignment vertical="center"/>
    </xf>
    <xf numFmtId="165" fontId="18" fillId="3" borderId="0" xfId="0" applyNumberFormat="1" applyFont="1" applyFill="1" applyAlignment="1" applyProtection="1">
      <alignment vertical="center"/>
    </xf>
    <xf numFmtId="0" fontId="11" fillId="3" borderId="31" xfId="0" applyFont="1" applyFill="1" applyBorder="1" applyAlignment="1" applyProtection="1">
      <alignment horizontal="center" vertical="center" shrinkToFit="1"/>
    </xf>
    <xf numFmtId="9" fontId="11" fillId="3" borderId="4" xfId="0" applyNumberFormat="1" applyFont="1" applyFill="1" applyBorder="1" applyAlignment="1" applyProtection="1">
      <alignment vertical="center" shrinkToFit="1"/>
    </xf>
    <xf numFmtId="0" fontId="10" fillId="3" borderId="27" xfId="0" applyFont="1" applyFill="1" applyBorder="1" applyAlignment="1" applyProtection="1">
      <alignment shrinkToFit="1"/>
    </xf>
    <xf numFmtId="0" fontId="29" fillId="3" borderId="12" xfId="0" applyFont="1" applyFill="1" applyBorder="1" applyProtection="1"/>
    <xf numFmtId="0" fontId="29" fillId="3" borderId="14" xfId="0" applyFont="1" applyFill="1" applyBorder="1" applyProtection="1"/>
    <xf numFmtId="0" fontId="18" fillId="3" borderId="31" xfId="0" applyFont="1" applyFill="1" applyBorder="1" applyAlignment="1" applyProtection="1">
      <alignment horizontal="center" vertical="center"/>
    </xf>
    <xf numFmtId="0" fontId="19" fillId="3" borderId="31" xfId="0" applyFont="1" applyFill="1" applyBorder="1" applyAlignment="1" applyProtection="1">
      <alignment vertical="center"/>
    </xf>
    <xf numFmtId="2" fontId="8" fillId="3" borderId="31" xfId="0" applyNumberFormat="1" applyFont="1" applyFill="1" applyBorder="1" applyAlignment="1" applyProtection="1">
      <alignment horizontal="center" vertical="center" wrapText="1"/>
    </xf>
    <xf numFmtId="2" fontId="25" fillId="3" borderId="31" xfId="0" applyNumberFormat="1" applyFont="1" applyFill="1" applyBorder="1" applyAlignment="1" applyProtection="1">
      <alignment horizontal="center" vertical="center" wrapText="1"/>
    </xf>
    <xf numFmtId="2" fontId="25" fillId="3" borderId="31" xfId="0" applyNumberFormat="1" applyFont="1" applyFill="1" applyBorder="1" applyAlignment="1" applyProtection="1">
      <alignment vertical="center"/>
    </xf>
    <xf numFmtId="2" fontId="25" fillId="3" borderId="31" xfId="0" applyNumberFormat="1" applyFont="1" applyFill="1" applyBorder="1" applyAlignment="1" applyProtection="1">
      <alignment vertical="center"/>
    </xf>
    <xf numFmtId="0" fontId="18" fillId="3" borderId="31" xfId="0" applyFont="1" applyFill="1" applyBorder="1" applyAlignment="1" applyProtection="1">
      <alignment horizontal="center" vertical="center"/>
    </xf>
    <xf numFmtId="0" fontId="19" fillId="3" borderId="36" xfId="0" applyFont="1" applyFill="1" applyBorder="1" applyAlignment="1" applyProtection="1">
      <alignment vertical="center"/>
    </xf>
    <xf numFmtId="0" fontId="18" fillId="3" borderId="36" xfId="0" applyFont="1" applyFill="1" applyBorder="1" applyAlignment="1" applyProtection="1">
      <alignment horizontal="center" vertical="center"/>
    </xf>
    <xf numFmtId="0" fontId="44" fillId="3" borderId="36" xfId="0" applyFont="1" applyFill="1" applyBorder="1" applyAlignment="1" applyProtection="1">
      <alignment horizontal="center" vertical="center" wrapText="1"/>
    </xf>
    <xf numFmtId="0" fontId="45" fillId="3" borderId="36" xfId="0" applyFont="1" applyFill="1" applyBorder="1" applyAlignment="1" applyProtection="1">
      <alignment horizontal="center" vertical="center" wrapText="1"/>
    </xf>
    <xf numFmtId="2" fontId="8" fillId="3" borderId="36" xfId="0" applyNumberFormat="1" applyFont="1" applyFill="1" applyBorder="1" applyAlignment="1" applyProtection="1">
      <alignment horizontal="center" vertical="center" wrapText="1"/>
    </xf>
    <xf numFmtId="2" fontId="25" fillId="3" borderId="36" xfId="0" applyNumberFormat="1" applyFont="1" applyFill="1" applyBorder="1" applyAlignment="1" applyProtection="1">
      <alignment vertical="center"/>
    </xf>
    <xf numFmtId="2" fontId="25" fillId="3" borderId="36" xfId="0" applyNumberFormat="1" applyFont="1" applyFill="1" applyBorder="1" applyProtection="1"/>
    <xf numFmtId="2" fontId="25" fillId="3" borderId="36" xfId="0" applyNumberFormat="1" applyFont="1" applyFill="1" applyBorder="1" applyAlignment="1" applyProtection="1">
      <alignment vertical="center"/>
    </xf>
    <xf numFmtId="0" fontId="19" fillId="3" borderId="36" xfId="0" applyFont="1" applyFill="1" applyBorder="1" applyAlignment="1" applyProtection="1">
      <alignment horizontal="center" vertical="center"/>
    </xf>
    <xf numFmtId="0" fontId="11" fillId="3" borderId="38" xfId="0" applyFont="1" applyFill="1" applyBorder="1" applyAlignment="1" applyProtection="1">
      <alignment horizontal="center" vertical="center" shrinkToFit="1"/>
    </xf>
    <xf numFmtId="0" fontId="0" fillId="3" borderId="38" xfId="0" applyFill="1" applyBorder="1" applyAlignment="1" applyProtection="1">
      <alignment horizontal="center" vertical="center" shrinkToFit="1"/>
    </xf>
    <xf numFmtId="0" fontId="11" fillId="3" borderId="38" xfId="0" applyFont="1" applyFill="1" applyBorder="1" applyAlignment="1" applyProtection="1">
      <alignment horizontal="center" vertical="center" shrinkToFit="1"/>
    </xf>
    <xf numFmtId="167" fontId="14" fillId="3" borderId="38" xfId="0" applyNumberFormat="1" applyFont="1" applyFill="1" applyBorder="1" applyAlignment="1" applyProtection="1">
      <alignment vertical="center" shrinkToFit="1"/>
    </xf>
    <xf numFmtId="164" fontId="3" fillId="3" borderId="38" xfId="0" applyNumberFormat="1" applyFont="1" applyFill="1" applyBorder="1" applyAlignment="1" applyProtection="1">
      <alignment vertical="center" shrinkToFit="1"/>
    </xf>
    <xf numFmtId="164" fontId="3" fillId="3" borderId="38" xfId="0" applyNumberFormat="1" applyFont="1" applyFill="1" applyBorder="1" applyAlignment="1" applyProtection="1">
      <alignment horizontal="center" vertical="center" shrinkToFit="1"/>
    </xf>
    <xf numFmtId="0" fontId="11" fillId="3" borderId="39" xfId="0" applyFont="1" applyFill="1" applyBorder="1" applyAlignment="1" applyProtection="1">
      <alignment vertical="center" shrinkToFit="1"/>
    </xf>
    <xf numFmtId="167" fontId="14" fillId="3" borderId="31" xfId="0" applyNumberFormat="1" applyFont="1" applyFill="1" applyBorder="1" applyAlignment="1" applyProtection="1">
      <alignment vertical="center" shrinkToFit="1"/>
    </xf>
    <xf numFmtId="164" fontId="3" fillId="3" borderId="31" xfId="0" applyNumberFormat="1" applyFont="1" applyFill="1" applyBorder="1" applyAlignment="1" applyProtection="1">
      <alignment vertical="center" shrinkToFit="1"/>
    </xf>
    <xf numFmtId="164" fontId="3" fillId="3" borderId="31" xfId="0" applyNumberFormat="1" applyFont="1" applyFill="1" applyBorder="1" applyAlignment="1" applyProtection="1">
      <alignment horizontal="center" vertical="center" shrinkToFit="1"/>
    </xf>
    <xf numFmtId="0" fontId="11" fillId="3" borderId="41" xfId="0" applyFont="1" applyFill="1" applyBorder="1" applyAlignment="1" applyProtection="1">
      <alignment vertical="center" shrinkToFit="1"/>
    </xf>
    <xf numFmtId="0" fontId="2" fillId="0" borderId="6" xfId="0" applyFont="1" applyBorder="1" applyAlignment="1" applyProtection="1">
      <alignment horizontal="left"/>
    </xf>
    <xf numFmtId="0" fontId="2" fillId="0" borderId="7" xfId="0" applyFont="1" applyBorder="1" applyProtection="1"/>
    <xf numFmtId="164" fontId="2" fillId="0" borderId="7" xfId="0" applyNumberFormat="1" applyFont="1" applyBorder="1" applyAlignment="1" applyProtection="1">
      <alignment shrinkToFit="1"/>
    </xf>
    <xf numFmtId="0" fontId="0" fillId="0" borderId="8" xfId="0" applyBorder="1" applyAlignment="1" applyProtection="1">
      <alignment shrinkToFit="1"/>
    </xf>
    <xf numFmtId="9" fontId="2" fillId="0" borderId="2" xfId="0" applyNumberFormat="1" applyFont="1" applyBorder="1" applyAlignment="1" applyProtection="1">
      <alignment shrinkToFit="1"/>
    </xf>
    <xf numFmtId="164" fontId="2" fillId="0" borderId="0" xfId="0" applyNumberFormat="1" applyFont="1" applyAlignment="1" applyProtection="1">
      <alignment horizontal="right" shrinkToFit="1"/>
    </xf>
    <xf numFmtId="164" fontId="2" fillId="0" borderId="1" xfId="0" applyNumberFormat="1" applyFont="1" applyBorder="1" applyAlignment="1" applyProtection="1">
      <alignment horizontal="right" shrinkToFit="1"/>
    </xf>
    <xf numFmtId="164" fontId="11" fillId="3" borderId="38" xfId="0" applyNumberFormat="1" applyFont="1" applyFill="1" applyBorder="1" applyAlignment="1" applyProtection="1">
      <alignment vertical="center" shrinkToFit="1"/>
      <protection locked="0"/>
    </xf>
    <xf numFmtId="9" fontId="11" fillId="3" borderId="38" xfId="3" applyFont="1" applyFill="1" applyBorder="1" applyAlignment="1" applyProtection="1">
      <alignment horizontal="center" vertical="center" shrinkToFit="1"/>
      <protection locked="0"/>
    </xf>
    <xf numFmtId="165" fontId="11" fillId="3" borderId="38" xfId="0" applyNumberFormat="1" applyFont="1" applyFill="1" applyBorder="1" applyAlignment="1" applyProtection="1">
      <alignment vertical="center" shrinkToFit="1"/>
      <protection locked="0"/>
    </xf>
    <xf numFmtId="165" fontId="11" fillId="3" borderId="38" xfId="0" applyNumberFormat="1" applyFont="1" applyFill="1" applyBorder="1" applyAlignment="1" applyProtection="1">
      <alignment horizontal="right" vertical="center" shrinkToFit="1"/>
      <protection locked="0"/>
    </xf>
    <xf numFmtId="165" fontId="11" fillId="3" borderId="38" xfId="0" applyNumberFormat="1" applyFont="1" applyFill="1" applyBorder="1" applyAlignment="1" applyProtection="1">
      <alignment horizontal="center" vertical="center" shrinkToFit="1"/>
      <protection locked="0"/>
    </xf>
    <xf numFmtId="165" fontId="11" fillId="3" borderId="31" xfId="0" applyNumberFormat="1" applyFont="1" applyFill="1" applyBorder="1" applyAlignment="1" applyProtection="1">
      <alignment horizontal="center" vertical="center" shrinkToFit="1"/>
      <protection locked="0"/>
    </xf>
    <xf numFmtId="165" fontId="11" fillId="3" borderId="4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4">
    <cellStyle name="Hypertextový odkaz" xfId="1" builtinId="8"/>
    <cellStyle name="Normální" xfId="0" builtinId="0"/>
    <cellStyle name="normální 2" xfId="2" xr:uid="{00000000-0005-0000-0000-000002000000}"/>
    <cellStyle name="Procenta" xfId="3" builtinId="5"/>
  </cellStyles>
  <dxfs count="10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 patternType="gray0625"/>
      </fill>
    </dxf>
    <dxf>
      <font>
        <b/>
        <i val="0"/>
        <strike val="0"/>
      </font>
      <fill>
        <patternFill patternType="gray0625"/>
      </fill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/>
        <i val="0"/>
        <strike val="0"/>
      </font>
      <fill>
        <patternFill patternType="gray0625"/>
      </fill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 val="0"/>
        <i/>
        <strike val="0"/>
      </font>
      <fill>
        <patternFill patternType="gray0625">
          <bgColor theme="0"/>
        </patternFill>
      </fill>
      <border>
        <vertical/>
        <horizontal/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6600"/>
      <color rgb="FF4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10</xdr:row>
          <xdr:rowOff>19050</xdr:rowOff>
        </xdr:from>
        <xdr:to>
          <xdr:col>31</xdr:col>
          <xdr:colOff>704850</xdr:colOff>
          <xdr:row>10</xdr:row>
          <xdr:rowOff>209550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51</xdr:row>
          <xdr:rowOff>9525</xdr:rowOff>
        </xdr:from>
        <xdr:to>
          <xdr:col>34</xdr:col>
          <xdr:colOff>28575</xdr:colOff>
          <xdr:row>52</xdr:row>
          <xdr:rowOff>19050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10</xdr:row>
          <xdr:rowOff>19050</xdr:rowOff>
        </xdr:from>
        <xdr:to>
          <xdr:col>25</xdr:col>
          <xdr:colOff>228600</xdr:colOff>
          <xdr:row>10</xdr:row>
          <xdr:rowOff>209550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stejný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723900</xdr:colOff>
          <xdr:row>10</xdr:row>
          <xdr:rowOff>9525</xdr:rowOff>
        </xdr:from>
        <xdr:to>
          <xdr:col>34</xdr:col>
          <xdr:colOff>819150</xdr:colOff>
          <xdr:row>10</xdr:row>
          <xdr:rowOff>209550</xdr:rowOff>
        </xdr:to>
        <xdr:sp macro="" textlink="">
          <xdr:nvSpPr>
            <xdr:cNvPr id="2393" name="Button 345" descr="poznámkový řádek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0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poznámkový řádek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81</xdr:row>
          <xdr:rowOff>0</xdr:rowOff>
        </xdr:from>
        <xdr:to>
          <xdr:col>31</xdr:col>
          <xdr:colOff>781050</xdr:colOff>
          <xdr:row>82</xdr:row>
          <xdr:rowOff>142875</xdr:rowOff>
        </xdr:to>
        <xdr:sp macro="" textlink="">
          <xdr:nvSpPr>
            <xdr:cNvPr id="2434" name="Button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0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TISK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790575</xdr:colOff>
          <xdr:row>81</xdr:row>
          <xdr:rowOff>0</xdr:rowOff>
        </xdr:from>
        <xdr:to>
          <xdr:col>34</xdr:col>
          <xdr:colOff>800100</xdr:colOff>
          <xdr:row>82</xdr:row>
          <xdr:rowOff>142875</xdr:rowOff>
        </xdr:to>
        <xdr:sp macro="" textlink="">
          <xdr:nvSpPr>
            <xdr:cNvPr id="2435" name="Button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0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cs-CZ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PDF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10</xdr:row>
          <xdr:rowOff>19050</xdr:rowOff>
        </xdr:from>
        <xdr:to>
          <xdr:col>23</xdr:col>
          <xdr:colOff>381000</xdr:colOff>
          <xdr:row>10</xdr:row>
          <xdr:rowOff>209550</xdr:rowOff>
        </xdr:to>
        <xdr:sp macro="" textlink="">
          <xdr:nvSpPr>
            <xdr:cNvPr id="2436" name="Button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0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další řádek mezi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247650</xdr:colOff>
          <xdr:row>10</xdr:row>
          <xdr:rowOff>19050</xdr:rowOff>
        </xdr:from>
        <xdr:to>
          <xdr:col>21</xdr:col>
          <xdr:colOff>419100</xdr:colOff>
          <xdr:row>10</xdr:row>
          <xdr:rowOff>209550</xdr:rowOff>
        </xdr:to>
        <xdr:sp macro="" textlink="">
          <xdr:nvSpPr>
            <xdr:cNvPr id="2437" name="Button 389" descr="zkopíruj označené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0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zkopíruj označené</a:t>
              </a:r>
            </a:p>
            <a:p>
              <a:pPr algn="ctr" rtl="0">
                <a:defRPr sz="1000"/>
              </a:pPr>
              <a:endParaRPr lang="cs-CZ" sz="7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>
    <pageSetUpPr fitToPage="1"/>
  </sheetPr>
  <dimension ref="A1:AL99"/>
  <sheetViews>
    <sheetView showGridLines="0" tabSelected="1" zoomScale="85" zoomScaleNormal="85" zoomScaleSheetLayoutView="110" workbookViewId="0">
      <pane ySplit="13" topLeftCell="A44" activePane="bottomLeft" state="frozen"/>
      <selection pane="bottomLeft" activeCell="AM63" sqref="AM63"/>
    </sheetView>
  </sheetViews>
  <sheetFormatPr defaultRowHeight="12.75" x14ac:dyDescent="0.2"/>
  <cols>
    <col min="1" max="1" width="3.85546875" style="28" customWidth="1"/>
    <col min="2" max="2" width="8.85546875" style="28" customWidth="1"/>
    <col min="3" max="3" width="22.42578125" style="28" customWidth="1"/>
    <col min="4" max="4" width="2" style="28" customWidth="1"/>
    <col min="5" max="5" width="3.85546875" style="96" customWidth="1"/>
    <col min="6" max="6" width="4.140625" style="96" customWidth="1"/>
    <col min="7" max="7" width="5.140625" style="96" customWidth="1"/>
    <col min="8" max="8" width="14.140625" style="28" customWidth="1"/>
    <col min="9" max="9" width="12" style="28" customWidth="1"/>
    <col min="10" max="10" width="7" style="28" customWidth="1"/>
    <col min="11" max="11" width="2.7109375" style="28" customWidth="1"/>
    <col min="12" max="12" width="6.5703125" style="28" customWidth="1"/>
    <col min="13" max="15" width="4.28515625" style="28" customWidth="1"/>
    <col min="16" max="16" width="7.85546875" style="28" customWidth="1"/>
    <col min="17" max="17" width="3.5703125" style="28" customWidth="1"/>
    <col min="18" max="18" width="0.85546875" style="28" customWidth="1"/>
    <col min="19" max="19" width="7.7109375" style="28" customWidth="1"/>
    <col min="20" max="20" width="3.5703125" style="28" customWidth="1"/>
    <col min="21" max="21" width="0.85546875" style="28" customWidth="1"/>
    <col min="22" max="24" width="9" style="28" customWidth="1"/>
    <col min="25" max="25" width="12.28515625" style="28" customWidth="1"/>
    <col min="26" max="26" width="16.42578125" style="28" customWidth="1"/>
    <col min="27" max="27" width="5.5703125" style="28" customWidth="1"/>
    <col min="28" max="28" width="4.7109375" style="28" customWidth="1"/>
    <col min="29" max="29" width="2.85546875" style="28" customWidth="1"/>
    <col min="30" max="30" width="2.42578125" style="28" customWidth="1"/>
    <col min="31" max="31" width="12.7109375" style="28" hidden="1" customWidth="1"/>
    <col min="32" max="32" width="13" style="28" customWidth="1"/>
    <col min="33" max="34" width="2.5703125" style="28" hidden="1" customWidth="1"/>
    <col min="35" max="35" width="18.140625" style="28" customWidth="1"/>
    <col min="36" max="36" width="11.28515625" style="28" hidden="1" customWidth="1"/>
    <col min="37" max="37" width="14.85546875" style="28" bestFit="1" customWidth="1"/>
    <col min="38" max="16384" width="9.140625" style="28"/>
  </cols>
  <sheetData>
    <row r="1" spans="1:38" ht="22.9" customHeight="1" x14ac:dyDescent="0.25">
      <c r="A1" s="16"/>
      <c r="B1" s="17"/>
      <c r="C1" s="18"/>
      <c r="D1" s="18"/>
      <c r="E1" s="19"/>
      <c r="F1" s="19"/>
      <c r="G1" s="20"/>
      <c r="H1" s="21" t="s">
        <v>60</v>
      </c>
      <c r="I1" s="22"/>
      <c r="J1" s="192"/>
      <c r="K1" s="192"/>
      <c r="L1" s="192"/>
      <c r="M1" s="192"/>
      <c r="N1" s="100"/>
      <c r="O1" s="193" t="s">
        <v>65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23"/>
      <c r="AB1" s="24"/>
      <c r="AC1" s="24"/>
      <c r="AD1" s="25"/>
      <c r="AE1" s="25"/>
      <c r="AF1" s="26" t="s">
        <v>37</v>
      </c>
      <c r="AG1" s="26"/>
      <c r="AH1" s="26"/>
      <c r="AI1" s="27"/>
    </row>
    <row r="2" spans="1:38" ht="2.25" customHeight="1" x14ac:dyDescent="0.25">
      <c r="A2" s="29"/>
      <c r="B2" s="30"/>
      <c r="C2" s="97"/>
      <c r="D2" s="97"/>
      <c r="E2" s="103"/>
      <c r="F2" s="103"/>
      <c r="G2" s="103"/>
      <c r="H2" s="97"/>
      <c r="I2" s="31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32"/>
      <c r="AG2" s="32"/>
      <c r="AH2" s="32"/>
      <c r="AI2" s="33"/>
    </row>
    <row r="3" spans="1:38" s="97" customFormat="1" ht="13.9" customHeight="1" x14ac:dyDescent="0.2">
      <c r="A3" s="29"/>
      <c r="H3" s="13" t="s">
        <v>40</v>
      </c>
      <c r="I3" s="14"/>
      <c r="J3" s="15"/>
      <c r="K3" s="13"/>
      <c r="L3" s="13"/>
      <c r="M3" s="15"/>
      <c r="N3" s="15"/>
      <c r="O3" s="13"/>
      <c r="P3" s="13"/>
      <c r="Q3" s="13"/>
      <c r="R3" s="13"/>
      <c r="T3" s="34" t="s">
        <v>41</v>
      </c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5"/>
      <c r="AH3" s="35"/>
      <c r="AI3" s="35"/>
    </row>
    <row r="4" spans="1:38" s="97" customFormat="1" ht="3.75" customHeight="1" x14ac:dyDescent="0.2">
      <c r="A4" s="2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AI4" s="33"/>
    </row>
    <row r="5" spans="1:38" s="97" customFormat="1" x14ac:dyDescent="0.2">
      <c r="A5" s="29"/>
      <c r="G5" s="36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T5" s="196" t="s">
        <v>63</v>
      </c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8"/>
    </row>
    <row r="6" spans="1:38" s="97" customFormat="1" x14ac:dyDescent="0.2">
      <c r="A6" s="29"/>
      <c r="C6" s="101"/>
      <c r="D6" s="101"/>
      <c r="H6" s="208"/>
      <c r="I6" s="208"/>
      <c r="J6" s="6"/>
      <c r="K6" s="7"/>
      <c r="L6" s="3"/>
      <c r="M6" s="194"/>
      <c r="N6" s="194"/>
      <c r="O6" s="195"/>
      <c r="P6" s="195"/>
      <c r="Q6" s="195"/>
      <c r="R6" s="195"/>
      <c r="T6" s="207"/>
      <c r="U6" s="207"/>
      <c r="V6" s="207"/>
      <c r="W6" s="207"/>
      <c r="X6" s="207"/>
      <c r="Y6" s="207"/>
      <c r="Z6" s="207"/>
      <c r="AA6" s="207"/>
      <c r="AB6" s="207"/>
      <c r="AC6" s="191" t="s">
        <v>15</v>
      </c>
      <c r="AD6" s="191"/>
      <c r="AE6" s="99"/>
      <c r="AF6" s="199"/>
      <c r="AG6" s="199"/>
      <c r="AH6" s="199"/>
      <c r="AI6" s="200"/>
    </row>
    <row r="7" spans="1:38" s="97" customFormat="1" x14ac:dyDescent="0.2">
      <c r="A7" s="29"/>
      <c r="H7" s="208"/>
      <c r="I7" s="208"/>
      <c r="J7" s="6"/>
      <c r="K7" s="7"/>
      <c r="L7" s="4"/>
      <c r="M7" s="194"/>
      <c r="N7" s="194"/>
      <c r="O7" s="195"/>
      <c r="P7" s="195"/>
      <c r="Q7" s="195"/>
      <c r="R7" s="195"/>
      <c r="T7" s="207"/>
      <c r="U7" s="207"/>
      <c r="V7" s="207"/>
      <c r="W7" s="207"/>
      <c r="X7" s="207"/>
      <c r="Y7" s="207"/>
      <c r="Z7" s="207"/>
      <c r="AA7" s="207"/>
      <c r="AB7" s="207"/>
      <c r="AC7" s="191" t="s">
        <v>16</v>
      </c>
      <c r="AD7" s="191"/>
      <c r="AE7" s="99"/>
      <c r="AF7" s="199"/>
      <c r="AG7" s="199"/>
      <c r="AH7" s="199"/>
      <c r="AI7" s="200"/>
    </row>
    <row r="8" spans="1:38" s="97" customFormat="1" x14ac:dyDescent="0.2">
      <c r="A8" s="29"/>
      <c r="H8" s="208"/>
      <c r="I8" s="208"/>
      <c r="J8" s="8"/>
      <c r="K8" s="7"/>
      <c r="L8" s="4"/>
      <c r="M8" s="194"/>
      <c r="N8" s="194"/>
      <c r="O8" s="195"/>
      <c r="P8" s="195"/>
      <c r="Q8" s="195"/>
      <c r="R8" s="195"/>
      <c r="T8" s="207"/>
      <c r="U8" s="207"/>
      <c r="V8" s="207"/>
      <c r="W8" s="207"/>
      <c r="X8" s="207"/>
      <c r="Y8" s="207"/>
      <c r="Z8" s="207"/>
      <c r="AA8" s="207"/>
      <c r="AB8" s="207"/>
      <c r="AC8" s="191" t="s">
        <v>17</v>
      </c>
      <c r="AD8" s="191"/>
      <c r="AE8" s="99"/>
      <c r="AF8" s="201"/>
      <c r="AG8" s="202"/>
      <c r="AH8" s="202"/>
      <c r="AI8" s="203"/>
    </row>
    <row r="9" spans="1:38" s="97" customFormat="1" x14ac:dyDescent="0.2">
      <c r="A9" s="29"/>
      <c r="C9" s="37"/>
      <c r="D9" s="38"/>
      <c r="E9" s="38"/>
      <c r="F9" s="38"/>
      <c r="G9" s="38"/>
      <c r="H9" s="9"/>
      <c r="I9" s="10"/>
      <c r="J9" s="11"/>
      <c r="K9" s="7"/>
      <c r="L9" s="12"/>
      <c r="M9" s="178"/>
      <c r="N9" s="178"/>
      <c r="O9" s="178"/>
      <c r="P9" s="178"/>
      <c r="Q9" s="178"/>
      <c r="R9" s="178"/>
      <c r="T9" s="207"/>
      <c r="U9" s="207"/>
      <c r="V9" s="207"/>
      <c r="W9" s="207"/>
      <c r="X9" s="207"/>
      <c r="Z9" s="206" t="s">
        <v>59</v>
      </c>
      <c r="AA9" s="206"/>
      <c r="AB9" s="206"/>
      <c r="AC9" s="206"/>
      <c r="AD9" s="206"/>
      <c r="AE9" s="99"/>
      <c r="AF9" s="204"/>
      <c r="AG9" s="204"/>
      <c r="AH9" s="204"/>
      <c r="AI9" s="205"/>
    </row>
    <row r="10" spans="1:38" s="97" customFormat="1" ht="3" customHeight="1" thickBot="1" x14ac:dyDescent="0.25">
      <c r="A10" s="29"/>
      <c r="B10" s="40"/>
      <c r="C10" s="40"/>
      <c r="D10" s="40"/>
      <c r="E10" s="40"/>
      <c r="F10" s="40"/>
      <c r="G10" s="5"/>
      <c r="H10" s="5"/>
      <c r="I10" s="5"/>
      <c r="J10" s="5"/>
      <c r="K10" s="41"/>
      <c r="M10" s="39"/>
      <c r="N10" s="39"/>
      <c r="O10" s="102"/>
      <c r="P10" s="102"/>
      <c r="Q10" s="102"/>
      <c r="R10" s="102"/>
      <c r="T10" s="42"/>
      <c r="U10" s="28"/>
      <c r="V10" s="28"/>
      <c r="W10" s="28"/>
      <c r="X10" s="28"/>
      <c r="Y10" s="28"/>
      <c r="Z10" s="28"/>
      <c r="AA10" s="28"/>
      <c r="AB10" s="28"/>
      <c r="AC10" s="43"/>
      <c r="AD10" s="44"/>
      <c r="AE10" s="44"/>
      <c r="AF10" s="28"/>
      <c r="AG10" s="99"/>
      <c r="AH10" s="99"/>
      <c r="AI10" s="45"/>
    </row>
    <row r="11" spans="1:38" s="50" customFormat="1" ht="17.45" customHeight="1" x14ac:dyDescent="0.2">
      <c r="A11" s="46"/>
      <c r="B11" s="47" t="s">
        <v>22</v>
      </c>
      <c r="C11" s="48"/>
      <c r="D11" s="48"/>
      <c r="E11" s="49"/>
      <c r="F11" s="49"/>
      <c r="G11" s="49"/>
      <c r="H11" s="48"/>
      <c r="I11" s="48"/>
      <c r="J11" s="48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1"/>
    </row>
    <row r="12" spans="1:38" s="38" customFormat="1" ht="16.149999999999999" customHeight="1" x14ac:dyDescent="0.2">
      <c r="A12" s="51"/>
      <c r="B12" s="176" t="s">
        <v>28</v>
      </c>
      <c r="C12" s="179" t="s">
        <v>11</v>
      </c>
      <c r="D12" s="182" t="s">
        <v>9</v>
      </c>
      <c r="E12" s="179" t="s">
        <v>42</v>
      </c>
      <c r="F12" s="179"/>
      <c r="G12" s="179"/>
      <c r="H12" s="179" t="s">
        <v>1</v>
      </c>
      <c r="I12" s="176" t="s">
        <v>21</v>
      </c>
      <c r="J12" s="179" t="s">
        <v>2</v>
      </c>
      <c r="K12" s="242" t="s">
        <v>3</v>
      </c>
      <c r="L12" s="243"/>
      <c r="M12" s="242" t="s">
        <v>12</v>
      </c>
      <c r="N12" s="242"/>
      <c r="O12" s="242"/>
      <c r="P12" s="242" t="s">
        <v>20</v>
      </c>
      <c r="Q12" s="242"/>
      <c r="R12" s="243"/>
      <c r="S12" s="242" t="s">
        <v>29</v>
      </c>
      <c r="T12" s="242"/>
      <c r="U12" s="243"/>
      <c r="V12" s="244" t="s">
        <v>71</v>
      </c>
      <c r="W12" s="244" t="s">
        <v>124</v>
      </c>
      <c r="X12" s="245" t="s">
        <v>74</v>
      </c>
      <c r="Y12" s="245" t="s">
        <v>87</v>
      </c>
      <c r="Z12" s="245" t="s">
        <v>123</v>
      </c>
      <c r="AA12" s="245" t="s">
        <v>127</v>
      </c>
      <c r="AB12" s="246"/>
      <c r="AC12" s="245"/>
      <c r="AD12" s="246"/>
      <c r="AE12" s="247"/>
      <c r="AF12" s="248" t="s">
        <v>19</v>
      </c>
      <c r="AG12" s="248"/>
      <c r="AH12" s="248"/>
      <c r="AI12" s="242" t="s">
        <v>4</v>
      </c>
    </row>
    <row r="13" spans="1:38" s="53" customFormat="1" ht="21" customHeight="1" thickBot="1" x14ac:dyDescent="0.25">
      <c r="A13" s="52"/>
      <c r="B13" s="177"/>
      <c r="C13" s="181"/>
      <c r="D13" s="183"/>
      <c r="E13" s="131" t="s">
        <v>13</v>
      </c>
      <c r="F13" s="131" t="s">
        <v>14</v>
      </c>
      <c r="G13" s="131" t="s">
        <v>23</v>
      </c>
      <c r="H13" s="180"/>
      <c r="I13" s="180"/>
      <c r="J13" s="180"/>
      <c r="K13" s="249"/>
      <c r="L13" s="249"/>
      <c r="M13" s="250" t="s">
        <v>5</v>
      </c>
      <c r="N13" s="250" t="s">
        <v>6</v>
      </c>
      <c r="O13" s="250" t="s">
        <v>61</v>
      </c>
      <c r="P13" s="250" t="s">
        <v>7</v>
      </c>
      <c r="Q13" s="251" t="str">
        <f>IF(SUM(Q14:Q14)=0,"","sleva/ příplatek")</f>
        <v/>
      </c>
      <c r="R13" s="252"/>
      <c r="S13" s="250" t="s">
        <v>7</v>
      </c>
      <c r="T13" s="251" t="str">
        <f>IF(SUM(T14:U14)=0,"","sleva/ příplatek")</f>
        <v/>
      </c>
      <c r="U13" s="252"/>
      <c r="V13" s="253"/>
      <c r="W13" s="253"/>
      <c r="X13" s="254"/>
      <c r="Y13" s="254"/>
      <c r="Z13" s="255"/>
      <c r="AA13" s="254"/>
      <c r="AB13" s="254"/>
      <c r="AC13" s="254"/>
      <c r="AD13" s="254"/>
      <c r="AE13" s="256"/>
      <c r="AF13" s="250" t="s">
        <v>38</v>
      </c>
      <c r="AG13" s="250"/>
      <c r="AH13" s="250"/>
      <c r="AI13" s="257"/>
      <c r="AJ13" s="53" t="s">
        <v>39</v>
      </c>
      <c r="AL13" s="54"/>
    </row>
    <row r="14" spans="1:38" s="54" customFormat="1" ht="12" customHeight="1" x14ac:dyDescent="0.2">
      <c r="A14" s="55"/>
      <c r="B14" s="134" t="s">
        <v>66</v>
      </c>
      <c r="C14" s="135" t="s">
        <v>67</v>
      </c>
      <c r="D14" s="136"/>
      <c r="E14" s="138">
        <v>80</v>
      </c>
      <c r="F14" s="138">
        <v>197</v>
      </c>
      <c r="G14" s="137"/>
      <c r="H14" s="138" t="s">
        <v>68</v>
      </c>
      <c r="I14" s="138" t="s">
        <v>69</v>
      </c>
      <c r="J14" s="138"/>
      <c r="K14" s="258" t="s">
        <v>70</v>
      </c>
      <c r="L14" s="259"/>
      <c r="M14" s="260">
        <v>1</v>
      </c>
      <c r="N14" s="260"/>
      <c r="O14" s="260"/>
      <c r="P14" s="276"/>
      <c r="Q14" s="277"/>
      <c r="R14" s="277"/>
      <c r="S14" s="276"/>
      <c r="T14" s="277"/>
      <c r="U14" s="277"/>
      <c r="V14" s="278"/>
      <c r="W14" s="278"/>
      <c r="X14" s="278"/>
      <c r="Y14" s="278"/>
      <c r="Z14" s="278"/>
      <c r="AA14" s="279"/>
      <c r="AB14" s="279"/>
      <c r="AC14" s="280"/>
      <c r="AD14" s="280"/>
      <c r="AE14" s="261" t="str">
        <f t="shared" ref="AE14:AE50" si="0">IF(OR((M14+N14+O14)=0,AND(P14="",S14="",V14="",W14="",X14="",Y14="",Z14="",AA14="",AC14="")),"",ROUND((M14+N14+O14)*SUM(P14,S14,V14:AD14),2))</f>
        <v/>
      </c>
      <c r="AF14" s="262" t="str">
        <f t="shared" ref="AF14:AF50" si="1">IF(OR((M14+N14+O14)=0,AND(P14="",S14="",V14="",W14="",X14="",Y14="",Z14="",AA14="",AC14="")),"",ROUND((M14+N14+O14)*SUM((1+Q14)*P14,(1+T14)*S14,V14:AD14),2))</f>
        <v/>
      </c>
      <c r="AG14" s="262" t="s">
        <v>62</v>
      </c>
      <c r="AH14" s="263" t="s">
        <v>0</v>
      </c>
      <c r="AI14" s="264" t="s">
        <v>118</v>
      </c>
      <c r="AJ14" s="56">
        <f t="shared" ref="AJ14:AJ50" si="2">SUM(M14:O14)*COUNT(P14,S14)</f>
        <v>0</v>
      </c>
    </row>
    <row r="15" spans="1:38" s="54" customFormat="1" ht="12" customHeight="1" x14ac:dyDescent="0.2">
      <c r="A15" s="55"/>
      <c r="B15" s="139" t="s">
        <v>72</v>
      </c>
      <c r="C15" s="117" t="s">
        <v>67</v>
      </c>
      <c r="D15" s="118"/>
      <c r="E15" s="119">
        <v>80</v>
      </c>
      <c r="F15" s="119">
        <v>197</v>
      </c>
      <c r="G15" s="116"/>
      <c r="H15" s="119" t="s">
        <v>68</v>
      </c>
      <c r="I15" s="119" t="s">
        <v>69</v>
      </c>
      <c r="J15" s="119"/>
      <c r="K15" s="237" t="s">
        <v>70</v>
      </c>
      <c r="L15" s="215"/>
      <c r="M15" s="211">
        <v>1</v>
      </c>
      <c r="N15" s="211"/>
      <c r="O15" s="211"/>
      <c r="P15" s="210"/>
      <c r="Q15" s="212"/>
      <c r="R15" s="213"/>
      <c r="S15" s="210"/>
      <c r="T15" s="212"/>
      <c r="U15" s="213"/>
      <c r="V15" s="158"/>
      <c r="W15" s="158"/>
      <c r="X15" s="158"/>
      <c r="Y15" s="158"/>
      <c r="Z15" s="158"/>
      <c r="AA15" s="214"/>
      <c r="AB15" s="214"/>
      <c r="AC15" s="281"/>
      <c r="AD15" s="213"/>
      <c r="AE15" s="265" t="str">
        <f t="shared" si="0"/>
        <v/>
      </c>
      <c r="AF15" s="266" t="str">
        <f t="shared" si="1"/>
        <v/>
      </c>
      <c r="AG15" s="266" t="s">
        <v>62</v>
      </c>
      <c r="AH15" s="267" t="s">
        <v>0</v>
      </c>
      <c r="AI15" s="268"/>
      <c r="AJ15" s="56">
        <f t="shared" si="2"/>
        <v>0</v>
      </c>
    </row>
    <row r="16" spans="1:38" s="54" customFormat="1" ht="12" customHeight="1" x14ac:dyDescent="0.2">
      <c r="A16" s="55"/>
      <c r="B16" s="139" t="s">
        <v>73</v>
      </c>
      <c r="C16" s="117" t="s">
        <v>110</v>
      </c>
      <c r="D16" s="118"/>
      <c r="E16" s="119">
        <v>80</v>
      </c>
      <c r="F16" s="119">
        <v>197</v>
      </c>
      <c r="G16" s="116"/>
      <c r="H16" s="119" t="s">
        <v>68</v>
      </c>
      <c r="I16" s="119" t="s">
        <v>69</v>
      </c>
      <c r="J16" s="119"/>
      <c r="K16" s="237" t="s">
        <v>70</v>
      </c>
      <c r="L16" s="215"/>
      <c r="M16" s="211"/>
      <c r="N16" s="211">
        <v>1</v>
      </c>
      <c r="O16" s="211"/>
      <c r="P16" s="210"/>
      <c r="Q16" s="212"/>
      <c r="R16" s="213"/>
      <c r="S16" s="210"/>
      <c r="T16" s="212"/>
      <c r="U16" s="213"/>
      <c r="V16" s="158"/>
      <c r="W16" s="158"/>
      <c r="X16" s="158"/>
      <c r="Y16" s="158"/>
      <c r="Z16" s="158"/>
      <c r="AA16" s="214"/>
      <c r="AB16" s="214"/>
      <c r="AC16" s="281"/>
      <c r="AD16" s="213"/>
      <c r="AE16" s="265" t="str">
        <f t="shared" si="0"/>
        <v/>
      </c>
      <c r="AF16" s="266" t="str">
        <f t="shared" si="1"/>
        <v/>
      </c>
      <c r="AG16" s="266" t="s">
        <v>62</v>
      </c>
      <c r="AH16" s="267" t="s">
        <v>0</v>
      </c>
      <c r="AI16" s="268" t="s">
        <v>119</v>
      </c>
      <c r="AJ16" s="56">
        <f t="shared" si="2"/>
        <v>0</v>
      </c>
    </row>
    <row r="17" spans="1:36" s="54" customFormat="1" ht="12" customHeight="1" x14ac:dyDescent="0.2">
      <c r="A17" s="55"/>
      <c r="B17" s="139" t="s">
        <v>75</v>
      </c>
      <c r="C17" s="117" t="s">
        <v>109</v>
      </c>
      <c r="D17" s="118"/>
      <c r="E17" s="119">
        <v>110</v>
      </c>
      <c r="F17" s="119">
        <v>197</v>
      </c>
      <c r="G17" s="116"/>
      <c r="H17" s="119" t="s">
        <v>68</v>
      </c>
      <c r="I17" s="119" t="s">
        <v>69</v>
      </c>
      <c r="J17" s="119"/>
      <c r="K17" s="237" t="s">
        <v>70</v>
      </c>
      <c r="L17" s="215"/>
      <c r="M17" s="211">
        <v>1</v>
      </c>
      <c r="N17" s="211"/>
      <c r="O17" s="211"/>
      <c r="P17" s="210"/>
      <c r="Q17" s="212"/>
      <c r="R17" s="213"/>
      <c r="S17" s="210"/>
      <c r="T17" s="212"/>
      <c r="U17" s="213"/>
      <c r="V17" s="158"/>
      <c r="W17" s="158"/>
      <c r="X17" s="158"/>
      <c r="Y17" s="158"/>
      <c r="Z17" s="158"/>
      <c r="AA17" s="214"/>
      <c r="AB17" s="214"/>
      <c r="AC17" s="281"/>
      <c r="AD17" s="213"/>
      <c r="AE17" s="265" t="str">
        <f t="shared" si="0"/>
        <v/>
      </c>
      <c r="AF17" s="266" t="str">
        <f t="shared" si="1"/>
        <v/>
      </c>
      <c r="AG17" s="266" t="s">
        <v>62</v>
      </c>
      <c r="AH17" s="267" t="s">
        <v>0</v>
      </c>
      <c r="AI17" s="268"/>
      <c r="AJ17" s="56">
        <f t="shared" si="2"/>
        <v>0</v>
      </c>
    </row>
    <row r="18" spans="1:36" s="54" customFormat="1" ht="12" customHeight="1" x14ac:dyDescent="0.2">
      <c r="A18" s="55"/>
      <c r="B18" s="139" t="s">
        <v>76</v>
      </c>
      <c r="C18" s="117" t="s">
        <v>109</v>
      </c>
      <c r="D18" s="118"/>
      <c r="E18" s="119">
        <v>110</v>
      </c>
      <c r="F18" s="119">
        <v>197</v>
      </c>
      <c r="G18" s="116"/>
      <c r="H18" s="119" t="s">
        <v>68</v>
      </c>
      <c r="I18" s="119" t="s">
        <v>69</v>
      </c>
      <c r="J18" s="119"/>
      <c r="K18" s="237" t="s">
        <v>70</v>
      </c>
      <c r="L18" s="215"/>
      <c r="M18" s="211">
        <v>1</v>
      </c>
      <c r="N18" s="211"/>
      <c r="O18" s="211"/>
      <c r="P18" s="210"/>
      <c r="Q18" s="212"/>
      <c r="R18" s="213"/>
      <c r="S18" s="210"/>
      <c r="T18" s="212"/>
      <c r="U18" s="213"/>
      <c r="V18" s="158"/>
      <c r="W18" s="158"/>
      <c r="X18" s="158"/>
      <c r="Y18" s="158"/>
      <c r="Z18" s="158"/>
      <c r="AA18" s="214"/>
      <c r="AB18" s="214"/>
      <c r="AC18" s="281"/>
      <c r="AD18" s="213"/>
      <c r="AE18" s="265" t="str">
        <f t="shared" si="0"/>
        <v/>
      </c>
      <c r="AF18" s="266" t="str">
        <f t="shared" si="1"/>
        <v/>
      </c>
      <c r="AG18" s="266" t="s">
        <v>62</v>
      </c>
      <c r="AH18" s="267" t="s">
        <v>0</v>
      </c>
      <c r="AI18" s="268"/>
      <c r="AJ18" s="56">
        <f t="shared" si="2"/>
        <v>0</v>
      </c>
    </row>
    <row r="19" spans="1:36" s="54" customFormat="1" ht="12" customHeight="1" x14ac:dyDescent="0.2">
      <c r="A19" s="55"/>
      <c r="B19" s="139" t="s">
        <v>77</v>
      </c>
      <c r="C19" s="117" t="s">
        <v>109</v>
      </c>
      <c r="D19" s="118"/>
      <c r="E19" s="119">
        <v>110</v>
      </c>
      <c r="F19" s="119">
        <v>197</v>
      </c>
      <c r="G19" s="116"/>
      <c r="H19" s="119" t="s">
        <v>68</v>
      </c>
      <c r="I19" s="119" t="s">
        <v>69</v>
      </c>
      <c r="J19" s="119"/>
      <c r="K19" s="237" t="s">
        <v>70</v>
      </c>
      <c r="L19" s="215"/>
      <c r="M19" s="211">
        <v>1</v>
      </c>
      <c r="N19" s="211"/>
      <c r="O19" s="211"/>
      <c r="P19" s="210"/>
      <c r="Q19" s="212"/>
      <c r="R19" s="213"/>
      <c r="S19" s="210"/>
      <c r="T19" s="212"/>
      <c r="U19" s="213"/>
      <c r="V19" s="158"/>
      <c r="W19" s="158"/>
      <c r="X19" s="158"/>
      <c r="Y19" s="158"/>
      <c r="Z19" s="158"/>
      <c r="AA19" s="214"/>
      <c r="AB19" s="214"/>
      <c r="AC19" s="281"/>
      <c r="AD19" s="213"/>
      <c r="AE19" s="265" t="str">
        <f t="shared" si="0"/>
        <v/>
      </c>
      <c r="AF19" s="266" t="str">
        <f t="shared" si="1"/>
        <v/>
      </c>
      <c r="AG19" s="266" t="s">
        <v>62</v>
      </c>
      <c r="AH19" s="267" t="s">
        <v>0</v>
      </c>
      <c r="AI19" s="268"/>
      <c r="AJ19" s="56">
        <f t="shared" si="2"/>
        <v>0</v>
      </c>
    </row>
    <row r="20" spans="1:36" s="54" customFormat="1" ht="12" customHeight="1" x14ac:dyDescent="0.2">
      <c r="A20" s="55"/>
      <c r="B20" s="139" t="s">
        <v>78</v>
      </c>
      <c r="C20" s="117" t="s">
        <v>109</v>
      </c>
      <c r="D20" s="118"/>
      <c r="E20" s="119">
        <v>110</v>
      </c>
      <c r="F20" s="119">
        <v>197</v>
      </c>
      <c r="G20" s="116"/>
      <c r="H20" s="119" t="s">
        <v>68</v>
      </c>
      <c r="I20" s="119" t="s">
        <v>69</v>
      </c>
      <c r="J20" s="119"/>
      <c r="K20" s="237" t="s">
        <v>70</v>
      </c>
      <c r="L20" s="215"/>
      <c r="M20" s="211"/>
      <c r="N20" s="211">
        <v>1</v>
      </c>
      <c r="O20" s="211"/>
      <c r="P20" s="210"/>
      <c r="Q20" s="212"/>
      <c r="R20" s="213"/>
      <c r="S20" s="210"/>
      <c r="T20" s="212"/>
      <c r="U20" s="213"/>
      <c r="V20" s="158"/>
      <c r="W20" s="158"/>
      <c r="X20" s="158"/>
      <c r="Y20" s="158"/>
      <c r="Z20" s="158"/>
      <c r="AA20" s="214"/>
      <c r="AB20" s="214"/>
      <c r="AC20" s="281"/>
      <c r="AD20" s="213"/>
      <c r="AE20" s="265" t="str">
        <f t="shared" si="0"/>
        <v/>
      </c>
      <c r="AF20" s="266" t="str">
        <f t="shared" si="1"/>
        <v/>
      </c>
      <c r="AG20" s="266" t="s">
        <v>62</v>
      </c>
      <c r="AH20" s="267" t="s">
        <v>0</v>
      </c>
      <c r="AI20" s="268"/>
      <c r="AJ20" s="56">
        <f t="shared" si="2"/>
        <v>0</v>
      </c>
    </row>
    <row r="21" spans="1:36" s="54" customFormat="1" ht="12" customHeight="1" x14ac:dyDescent="0.2">
      <c r="A21" s="55"/>
      <c r="B21" s="139" t="s">
        <v>79</v>
      </c>
      <c r="C21" s="117" t="s">
        <v>109</v>
      </c>
      <c r="D21" s="118"/>
      <c r="E21" s="119">
        <v>110</v>
      </c>
      <c r="F21" s="119">
        <v>197</v>
      </c>
      <c r="G21" s="116"/>
      <c r="H21" s="119" t="s">
        <v>68</v>
      </c>
      <c r="I21" s="119" t="s">
        <v>69</v>
      </c>
      <c r="J21" s="119"/>
      <c r="K21" s="237" t="s">
        <v>70</v>
      </c>
      <c r="L21" s="215"/>
      <c r="M21" s="211"/>
      <c r="N21" s="211">
        <v>1</v>
      </c>
      <c r="O21" s="211"/>
      <c r="P21" s="210"/>
      <c r="Q21" s="212"/>
      <c r="R21" s="213"/>
      <c r="S21" s="210"/>
      <c r="T21" s="212"/>
      <c r="U21" s="213"/>
      <c r="V21" s="158"/>
      <c r="W21" s="158"/>
      <c r="X21" s="158"/>
      <c r="Y21" s="158"/>
      <c r="Z21" s="158"/>
      <c r="AA21" s="214"/>
      <c r="AB21" s="214"/>
      <c r="AC21" s="281"/>
      <c r="AD21" s="213"/>
      <c r="AE21" s="265" t="str">
        <f t="shared" si="0"/>
        <v/>
      </c>
      <c r="AF21" s="266" t="str">
        <f t="shared" si="1"/>
        <v/>
      </c>
      <c r="AG21" s="266" t="s">
        <v>62</v>
      </c>
      <c r="AH21" s="267" t="s">
        <v>0</v>
      </c>
      <c r="AI21" s="268"/>
      <c r="AJ21" s="56">
        <f t="shared" si="2"/>
        <v>0</v>
      </c>
    </row>
    <row r="22" spans="1:36" s="54" customFormat="1" ht="12" customHeight="1" x14ac:dyDescent="0.2">
      <c r="A22" s="55"/>
      <c r="B22" s="139" t="s">
        <v>80</v>
      </c>
      <c r="C22" s="117" t="s">
        <v>109</v>
      </c>
      <c r="D22" s="118"/>
      <c r="E22" s="119">
        <v>110</v>
      </c>
      <c r="F22" s="119">
        <v>197</v>
      </c>
      <c r="G22" s="116"/>
      <c r="H22" s="119" t="s">
        <v>68</v>
      </c>
      <c r="I22" s="119" t="s">
        <v>69</v>
      </c>
      <c r="J22" s="119"/>
      <c r="K22" s="237" t="s">
        <v>70</v>
      </c>
      <c r="L22" s="215"/>
      <c r="M22" s="211">
        <v>1</v>
      </c>
      <c r="N22" s="211"/>
      <c r="O22" s="211"/>
      <c r="P22" s="210"/>
      <c r="Q22" s="212"/>
      <c r="R22" s="213"/>
      <c r="S22" s="210"/>
      <c r="T22" s="212"/>
      <c r="U22" s="213"/>
      <c r="V22" s="158"/>
      <c r="W22" s="158"/>
      <c r="X22" s="158"/>
      <c r="Y22" s="158"/>
      <c r="Z22" s="158"/>
      <c r="AA22" s="214"/>
      <c r="AB22" s="214"/>
      <c r="AC22" s="281"/>
      <c r="AD22" s="213"/>
      <c r="AE22" s="265" t="str">
        <f t="shared" si="0"/>
        <v/>
      </c>
      <c r="AF22" s="266" t="str">
        <f t="shared" si="1"/>
        <v/>
      </c>
      <c r="AG22" s="266" t="s">
        <v>62</v>
      </c>
      <c r="AH22" s="267" t="s">
        <v>0</v>
      </c>
      <c r="AI22" s="268"/>
      <c r="AJ22" s="56">
        <f t="shared" si="2"/>
        <v>0</v>
      </c>
    </row>
    <row r="23" spans="1:36" s="54" customFormat="1" ht="12" customHeight="1" x14ac:dyDescent="0.2">
      <c r="A23" s="55"/>
      <c r="B23" s="139" t="s">
        <v>81</v>
      </c>
      <c r="C23" s="117" t="s">
        <v>109</v>
      </c>
      <c r="D23" s="118"/>
      <c r="E23" s="119">
        <v>110</v>
      </c>
      <c r="F23" s="119">
        <v>197</v>
      </c>
      <c r="G23" s="116"/>
      <c r="H23" s="119" t="s">
        <v>68</v>
      </c>
      <c r="I23" s="119" t="s">
        <v>69</v>
      </c>
      <c r="J23" s="119"/>
      <c r="K23" s="237" t="s">
        <v>70</v>
      </c>
      <c r="L23" s="215"/>
      <c r="M23" s="211"/>
      <c r="N23" s="211">
        <v>1</v>
      </c>
      <c r="O23" s="211"/>
      <c r="P23" s="210"/>
      <c r="Q23" s="212"/>
      <c r="R23" s="213"/>
      <c r="S23" s="210"/>
      <c r="T23" s="212"/>
      <c r="U23" s="213"/>
      <c r="V23" s="158"/>
      <c r="W23" s="158"/>
      <c r="X23" s="158"/>
      <c r="Y23" s="158"/>
      <c r="Z23" s="158"/>
      <c r="AA23" s="214"/>
      <c r="AB23" s="214"/>
      <c r="AC23" s="281"/>
      <c r="AD23" s="213"/>
      <c r="AE23" s="265" t="str">
        <f t="shared" si="0"/>
        <v/>
      </c>
      <c r="AF23" s="266" t="str">
        <f t="shared" si="1"/>
        <v/>
      </c>
      <c r="AG23" s="266" t="s">
        <v>62</v>
      </c>
      <c r="AH23" s="267" t="s">
        <v>0</v>
      </c>
      <c r="AI23" s="268"/>
      <c r="AJ23" s="56">
        <f t="shared" si="2"/>
        <v>0</v>
      </c>
    </row>
    <row r="24" spans="1:36" s="54" customFormat="1" ht="12" customHeight="1" x14ac:dyDescent="0.2">
      <c r="A24" s="55"/>
      <c r="B24" s="139" t="s">
        <v>82</v>
      </c>
      <c r="C24" s="117" t="s">
        <v>109</v>
      </c>
      <c r="D24" s="118"/>
      <c r="E24" s="119">
        <v>110</v>
      </c>
      <c r="F24" s="119">
        <v>197</v>
      </c>
      <c r="G24" s="116"/>
      <c r="H24" s="119" t="s">
        <v>68</v>
      </c>
      <c r="I24" s="119" t="s">
        <v>69</v>
      </c>
      <c r="J24" s="119"/>
      <c r="K24" s="237" t="s">
        <v>70</v>
      </c>
      <c r="L24" s="215"/>
      <c r="M24" s="211">
        <v>1</v>
      </c>
      <c r="N24" s="211"/>
      <c r="O24" s="211"/>
      <c r="P24" s="210"/>
      <c r="Q24" s="212"/>
      <c r="R24" s="213"/>
      <c r="S24" s="210"/>
      <c r="T24" s="212"/>
      <c r="U24" s="213"/>
      <c r="V24" s="158"/>
      <c r="W24" s="158"/>
      <c r="X24" s="158"/>
      <c r="Y24" s="158"/>
      <c r="Z24" s="158"/>
      <c r="AA24" s="214"/>
      <c r="AB24" s="214"/>
      <c r="AC24" s="281"/>
      <c r="AD24" s="213"/>
      <c r="AE24" s="265" t="str">
        <f t="shared" si="0"/>
        <v/>
      </c>
      <c r="AF24" s="266" t="str">
        <f t="shared" si="1"/>
        <v/>
      </c>
      <c r="AG24" s="266" t="s">
        <v>62</v>
      </c>
      <c r="AH24" s="267" t="s">
        <v>0</v>
      </c>
      <c r="AI24" s="268"/>
      <c r="AJ24" s="56">
        <f t="shared" si="2"/>
        <v>0</v>
      </c>
    </row>
    <row r="25" spans="1:36" s="54" customFormat="1" ht="12" customHeight="1" x14ac:dyDescent="0.2">
      <c r="A25" s="55"/>
      <c r="B25" s="139" t="s">
        <v>83</v>
      </c>
      <c r="C25" s="117" t="s">
        <v>109</v>
      </c>
      <c r="D25" s="118"/>
      <c r="E25" s="119">
        <v>110</v>
      </c>
      <c r="F25" s="119">
        <v>197</v>
      </c>
      <c r="G25" s="116"/>
      <c r="H25" s="119" t="s">
        <v>68</v>
      </c>
      <c r="I25" s="119" t="s">
        <v>69</v>
      </c>
      <c r="J25" s="119"/>
      <c r="K25" s="237" t="s">
        <v>70</v>
      </c>
      <c r="L25" s="215"/>
      <c r="M25" s="211">
        <v>1</v>
      </c>
      <c r="N25" s="211"/>
      <c r="O25" s="211"/>
      <c r="P25" s="210"/>
      <c r="Q25" s="212"/>
      <c r="R25" s="213"/>
      <c r="S25" s="210"/>
      <c r="T25" s="212"/>
      <c r="U25" s="213"/>
      <c r="V25" s="158"/>
      <c r="W25" s="158"/>
      <c r="X25" s="158"/>
      <c r="Y25" s="158"/>
      <c r="Z25" s="158"/>
      <c r="AA25" s="214"/>
      <c r="AB25" s="214"/>
      <c r="AC25" s="281"/>
      <c r="AD25" s="213"/>
      <c r="AE25" s="265" t="str">
        <f t="shared" si="0"/>
        <v/>
      </c>
      <c r="AF25" s="266" t="str">
        <f t="shared" si="1"/>
        <v/>
      </c>
      <c r="AG25" s="266" t="s">
        <v>62</v>
      </c>
      <c r="AH25" s="267" t="s">
        <v>0</v>
      </c>
      <c r="AI25" s="268"/>
      <c r="AJ25" s="56">
        <f t="shared" si="2"/>
        <v>0</v>
      </c>
    </row>
    <row r="26" spans="1:36" s="54" customFormat="1" ht="12" customHeight="1" x14ac:dyDescent="0.2">
      <c r="A26" s="55"/>
      <c r="B26" s="139" t="s">
        <v>84</v>
      </c>
      <c r="C26" s="117" t="s">
        <v>109</v>
      </c>
      <c r="D26" s="118"/>
      <c r="E26" s="119">
        <v>110</v>
      </c>
      <c r="F26" s="119">
        <v>197</v>
      </c>
      <c r="G26" s="116"/>
      <c r="H26" s="119" t="s">
        <v>68</v>
      </c>
      <c r="I26" s="119" t="s">
        <v>69</v>
      </c>
      <c r="J26" s="119"/>
      <c r="K26" s="237" t="s">
        <v>70</v>
      </c>
      <c r="L26" s="215"/>
      <c r="M26" s="211">
        <v>1</v>
      </c>
      <c r="N26" s="211"/>
      <c r="O26" s="211"/>
      <c r="P26" s="210"/>
      <c r="Q26" s="212"/>
      <c r="R26" s="213"/>
      <c r="S26" s="210"/>
      <c r="T26" s="212"/>
      <c r="U26" s="213"/>
      <c r="V26" s="158"/>
      <c r="W26" s="158"/>
      <c r="X26" s="158"/>
      <c r="Y26" s="158"/>
      <c r="Z26" s="158"/>
      <c r="AA26" s="214"/>
      <c r="AB26" s="214"/>
      <c r="AC26" s="281"/>
      <c r="AD26" s="213"/>
      <c r="AE26" s="265" t="str">
        <f t="shared" si="0"/>
        <v/>
      </c>
      <c r="AF26" s="266" t="str">
        <f t="shared" si="1"/>
        <v/>
      </c>
      <c r="AG26" s="266" t="s">
        <v>62</v>
      </c>
      <c r="AH26" s="267" t="s">
        <v>0</v>
      </c>
      <c r="AI26" s="268"/>
      <c r="AJ26" s="56">
        <f t="shared" si="2"/>
        <v>0</v>
      </c>
    </row>
    <row r="27" spans="1:36" s="54" customFormat="1" ht="12" customHeight="1" x14ac:dyDescent="0.2">
      <c r="A27" s="55"/>
      <c r="B27" s="139" t="s">
        <v>73</v>
      </c>
      <c r="C27" s="117" t="s">
        <v>99</v>
      </c>
      <c r="D27" s="118"/>
      <c r="E27" s="119">
        <v>80</v>
      </c>
      <c r="F27" s="119">
        <v>197</v>
      </c>
      <c r="G27" s="116"/>
      <c r="H27" s="119" t="s">
        <v>68</v>
      </c>
      <c r="I27" s="119" t="s">
        <v>69</v>
      </c>
      <c r="J27" s="119"/>
      <c r="K27" s="237" t="s">
        <v>70</v>
      </c>
      <c r="L27" s="215"/>
      <c r="M27" s="211"/>
      <c r="N27" s="211">
        <v>1</v>
      </c>
      <c r="O27" s="211"/>
      <c r="P27" s="210"/>
      <c r="Q27" s="212"/>
      <c r="R27" s="213"/>
      <c r="S27" s="210"/>
      <c r="T27" s="212"/>
      <c r="U27" s="213"/>
      <c r="V27" s="158"/>
      <c r="W27" s="158"/>
      <c r="X27" s="158"/>
      <c r="Y27" s="158"/>
      <c r="Z27" s="158"/>
      <c r="AA27" s="214"/>
      <c r="AB27" s="214"/>
      <c r="AC27" s="281"/>
      <c r="AD27" s="213"/>
      <c r="AE27" s="265" t="str">
        <f t="shared" si="0"/>
        <v/>
      </c>
      <c r="AF27" s="266" t="str">
        <f t="shared" si="1"/>
        <v/>
      </c>
      <c r="AG27" s="266" t="s">
        <v>62</v>
      </c>
      <c r="AH27" s="267" t="s">
        <v>0</v>
      </c>
      <c r="AI27" s="268" t="s">
        <v>119</v>
      </c>
      <c r="AJ27" s="56">
        <f t="shared" si="2"/>
        <v>0</v>
      </c>
    </row>
    <row r="28" spans="1:36" s="54" customFormat="1" ht="12" customHeight="1" x14ac:dyDescent="0.2">
      <c r="A28" s="55"/>
      <c r="B28" s="139" t="s">
        <v>85</v>
      </c>
      <c r="C28" s="117" t="s">
        <v>109</v>
      </c>
      <c r="D28" s="118"/>
      <c r="E28" s="119">
        <v>110</v>
      </c>
      <c r="F28" s="119">
        <v>197</v>
      </c>
      <c r="G28" s="116"/>
      <c r="H28" s="119" t="s">
        <v>68</v>
      </c>
      <c r="I28" s="119" t="s">
        <v>69</v>
      </c>
      <c r="J28" s="119"/>
      <c r="K28" s="237" t="s">
        <v>70</v>
      </c>
      <c r="L28" s="215"/>
      <c r="M28" s="211">
        <v>1</v>
      </c>
      <c r="N28" s="211"/>
      <c r="O28" s="211"/>
      <c r="P28" s="210"/>
      <c r="Q28" s="212"/>
      <c r="R28" s="213"/>
      <c r="S28" s="210"/>
      <c r="T28" s="212"/>
      <c r="U28" s="213"/>
      <c r="V28" s="158"/>
      <c r="W28" s="158"/>
      <c r="X28" s="158"/>
      <c r="Y28" s="158"/>
      <c r="Z28" s="158"/>
      <c r="AA28" s="214"/>
      <c r="AB28" s="214"/>
      <c r="AC28" s="281"/>
      <c r="AD28" s="213"/>
      <c r="AE28" s="265" t="str">
        <f t="shared" si="0"/>
        <v/>
      </c>
      <c r="AF28" s="266" t="str">
        <f t="shared" si="1"/>
        <v/>
      </c>
      <c r="AG28" s="266" t="s">
        <v>62</v>
      </c>
      <c r="AH28" s="267" t="s">
        <v>0</v>
      </c>
      <c r="AI28" s="268"/>
      <c r="AJ28" s="56">
        <f t="shared" si="2"/>
        <v>0</v>
      </c>
    </row>
    <row r="29" spans="1:36" s="54" customFormat="1" ht="12" customHeight="1" x14ac:dyDescent="0.2">
      <c r="A29" s="55"/>
      <c r="B29" s="139" t="s">
        <v>86</v>
      </c>
      <c r="C29" s="117" t="s">
        <v>108</v>
      </c>
      <c r="D29" s="118"/>
      <c r="E29" s="119">
        <v>60</v>
      </c>
      <c r="F29" s="119">
        <v>197</v>
      </c>
      <c r="G29" s="116"/>
      <c r="H29" s="119" t="s">
        <v>68</v>
      </c>
      <c r="I29" s="119" t="s">
        <v>69</v>
      </c>
      <c r="J29" s="119"/>
      <c r="K29" s="237" t="s">
        <v>90</v>
      </c>
      <c r="L29" s="215"/>
      <c r="M29" s="211">
        <v>1</v>
      </c>
      <c r="N29" s="211"/>
      <c r="O29" s="211"/>
      <c r="P29" s="210"/>
      <c r="Q29" s="212"/>
      <c r="R29" s="213"/>
      <c r="S29" s="210"/>
      <c r="T29" s="212"/>
      <c r="U29" s="213"/>
      <c r="V29" s="158"/>
      <c r="W29" s="158"/>
      <c r="X29" s="158"/>
      <c r="Y29" s="158"/>
      <c r="Z29" s="158"/>
      <c r="AA29" s="214"/>
      <c r="AB29" s="214"/>
      <c r="AC29" s="281"/>
      <c r="AD29" s="213"/>
      <c r="AE29" s="265" t="str">
        <f t="shared" si="0"/>
        <v/>
      </c>
      <c r="AF29" s="266" t="str">
        <f t="shared" si="1"/>
        <v/>
      </c>
      <c r="AG29" s="266" t="s">
        <v>62</v>
      </c>
      <c r="AH29" s="267" t="s">
        <v>0</v>
      </c>
      <c r="AI29" s="268"/>
      <c r="AJ29" s="56">
        <f t="shared" si="2"/>
        <v>0</v>
      </c>
    </row>
    <row r="30" spans="1:36" s="54" customFormat="1" ht="12" customHeight="1" x14ac:dyDescent="0.2">
      <c r="A30" s="55"/>
      <c r="B30" s="139" t="s">
        <v>88</v>
      </c>
      <c r="C30" s="117" t="s">
        <v>109</v>
      </c>
      <c r="D30" s="118"/>
      <c r="E30" s="119">
        <v>110</v>
      </c>
      <c r="F30" s="119">
        <v>197</v>
      </c>
      <c r="G30" s="116"/>
      <c r="H30" s="119" t="s">
        <v>68</v>
      </c>
      <c r="I30" s="119" t="s">
        <v>69</v>
      </c>
      <c r="J30" s="119"/>
      <c r="K30" s="237" t="s">
        <v>70</v>
      </c>
      <c r="L30" s="215"/>
      <c r="M30" s="211"/>
      <c r="N30" s="211">
        <v>1</v>
      </c>
      <c r="O30" s="211"/>
      <c r="P30" s="210"/>
      <c r="Q30" s="212"/>
      <c r="R30" s="213"/>
      <c r="S30" s="210"/>
      <c r="T30" s="212"/>
      <c r="U30" s="213"/>
      <c r="V30" s="158"/>
      <c r="W30" s="158"/>
      <c r="X30" s="158"/>
      <c r="Y30" s="158"/>
      <c r="Z30" s="158"/>
      <c r="AA30" s="214"/>
      <c r="AB30" s="214"/>
      <c r="AC30" s="281"/>
      <c r="AD30" s="213"/>
      <c r="AE30" s="265" t="str">
        <f t="shared" si="0"/>
        <v/>
      </c>
      <c r="AF30" s="266" t="str">
        <f t="shared" si="1"/>
        <v/>
      </c>
      <c r="AG30" s="266" t="s">
        <v>62</v>
      </c>
      <c r="AH30" s="267" t="s">
        <v>0</v>
      </c>
      <c r="AI30" s="268"/>
      <c r="AJ30" s="56">
        <f t="shared" si="2"/>
        <v>0</v>
      </c>
    </row>
    <row r="31" spans="1:36" s="54" customFormat="1" ht="12" customHeight="1" x14ac:dyDescent="0.2">
      <c r="A31" s="55"/>
      <c r="B31" s="139" t="s">
        <v>89</v>
      </c>
      <c r="C31" s="117" t="s">
        <v>108</v>
      </c>
      <c r="D31" s="118"/>
      <c r="E31" s="119">
        <v>60</v>
      </c>
      <c r="F31" s="119">
        <v>197</v>
      </c>
      <c r="G31" s="116"/>
      <c r="H31" s="119" t="s">
        <v>68</v>
      </c>
      <c r="I31" s="119" t="s">
        <v>69</v>
      </c>
      <c r="J31" s="119"/>
      <c r="K31" s="237" t="s">
        <v>90</v>
      </c>
      <c r="L31" s="215"/>
      <c r="M31" s="211"/>
      <c r="N31" s="211">
        <v>1</v>
      </c>
      <c r="O31" s="211"/>
      <c r="P31" s="210"/>
      <c r="Q31" s="212"/>
      <c r="R31" s="213"/>
      <c r="S31" s="210"/>
      <c r="T31" s="212"/>
      <c r="U31" s="213"/>
      <c r="V31" s="158"/>
      <c r="W31" s="158"/>
      <c r="X31" s="158"/>
      <c r="Y31" s="158"/>
      <c r="Z31" s="158"/>
      <c r="AA31" s="214"/>
      <c r="AB31" s="214"/>
      <c r="AC31" s="281"/>
      <c r="AD31" s="213"/>
      <c r="AE31" s="265" t="str">
        <f t="shared" si="0"/>
        <v/>
      </c>
      <c r="AF31" s="266" t="str">
        <f t="shared" si="1"/>
        <v/>
      </c>
      <c r="AG31" s="266" t="s">
        <v>62</v>
      </c>
      <c r="AH31" s="267" t="s">
        <v>0</v>
      </c>
      <c r="AI31" s="268"/>
      <c r="AJ31" s="56">
        <f t="shared" si="2"/>
        <v>0</v>
      </c>
    </row>
    <row r="32" spans="1:36" s="54" customFormat="1" ht="12" customHeight="1" x14ac:dyDescent="0.2">
      <c r="A32" s="55"/>
      <c r="B32" s="139" t="s">
        <v>90</v>
      </c>
      <c r="C32" s="117" t="s">
        <v>108</v>
      </c>
      <c r="D32" s="118"/>
      <c r="E32" s="119">
        <v>60</v>
      </c>
      <c r="F32" s="119">
        <v>197</v>
      </c>
      <c r="G32" s="116"/>
      <c r="H32" s="119" t="s">
        <v>68</v>
      </c>
      <c r="I32" s="119" t="s">
        <v>69</v>
      </c>
      <c r="J32" s="119"/>
      <c r="K32" s="237" t="s">
        <v>90</v>
      </c>
      <c r="L32" s="215"/>
      <c r="M32" s="211"/>
      <c r="N32" s="211">
        <v>1</v>
      </c>
      <c r="O32" s="211"/>
      <c r="P32" s="210"/>
      <c r="Q32" s="212"/>
      <c r="R32" s="213"/>
      <c r="S32" s="210"/>
      <c r="T32" s="212"/>
      <c r="U32" s="213"/>
      <c r="V32" s="158"/>
      <c r="W32" s="158"/>
      <c r="X32" s="158"/>
      <c r="Y32" s="158"/>
      <c r="Z32" s="158"/>
      <c r="AA32" s="214"/>
      <c r="AB32" s="214"/>
      <c r="AC32" s="281"/>
      <c r="AD32" s="213"/>
      <c r="AE32" s="265" t="str">
        <f t="shared" si="0"/>
        <v/>
      </c>
      <c r="AF32" s="266" t="str">
        <f t="shared" si="1"/>
        <v/>
      </c>
      <c r="AG32" s="266" t="s">
        <v>62</v>
      </c>
      <c r="AH32" s="267" t="s">
        <v>0</v>
      </c>
      <c r="AI32" s="268"/>
      <c r="AJ32" s="56">
        <f t="shared" si="2"/>
        <v>0</v>
      </c>
    </row>
    <row r="33" spans="1:36" s="54" customFormat="1" ht="12" customHeight="1" x14ac:dyDescent="0.2">
      <c r="A33" s="55"/>
      <c r="B33" s="139" t="s">
        <v>91</v>
      </c>
      <c r="C33" s="117" t="s">
        <v>67</v>
      </c>
      <c r="D33" s="118"/>
      <c r="E33" s="119">
        <v>80</v>
      </c>
      <c r="F33" s="119">
        <v>197</v>
      </c>
      <c r="G33" s="116"/>
      <c r="H33" s="119" t="s">
        <v>68</v>
      </c>
      <c r="I33" s="119" t="s">
        <v>69</v>
      </c>
      <c r="J33" s="119"/>
      <c r="K33" s="237" t="s">
        <v>70</v>
      </c>
      <c r="L33" s="215"/>
      <c r="M33" s="211">
        <v>1</v>
      </c>
      <c r="N33" s="211"/>
      <c r="O33" s="211"/>
      <c r="P33" s="210"/>
      <c r="Q33" s="212"/>
      <c r="R33" s="213"/>
      <c r="S33" s="210"/>
      <c r="T33" s="212"/>
      <c r="U33" s="213"/>
      <c r="V33" s="158"/>
      <c r="W33" s="158"/>
      <c r="X33" s="158"/>
      <c r="Y33" s="158"/>
      <c r="Z33" s="158"/>
      <c r="AA33" s="214"/>
      <c r="AB33" s="214"/>
      <c r="AC33" s="281"/>
      <c r="AD33" s="213"/>
      <c r="AE33" s="265" t="str">
        <f t="shared" si="0"/>
        <v/>
      </c>
      <c r="AF33" s="266" t="str">
        <f t="shared" si="1"/>
        <v/>
      </c>
      <c r="AG33" s="266" t="s">
        <v>62</v>
      </c>
      <c r="AH33" s="267" t="s">
        <v>0</v>
      </c>
      <c r="AI33" s="268" t="s">
        <v>120</v>
      </c>
      <c r="AJ33" s="56">
        <f t="shared" si="2"/>
        <v>0</v>
      </c>
    </row>
    <row r="34" spans="1:36" s="54" customFormat="1" ht="12" customHeight="1" x14ac:dyDescent="0.2">
      <c r="A34" s="55"/>
      <c r="B34" s="139" t="s">
        <v>92</v>
      </c>
      <c r="C34" s="117" t="s">
        <v>67</v>
      </c>
      <c r="D34" s="118"/>
      <c r="E34" s="119">
        <v>80</v>
      </c>
      <c r="F34" s="119">
        <v>197</v>
      </c>
      <c r="G34" s="116"/>
      <c r="H34" s="119" t="s">
        <v>68</v>
      </c>
      <c r="I34" s="119" t="s">
        <v>69</v>
      </c>
      <c r="J34" s="119"/>
      <c r="K34" s="237" t="s">
        <v>70</v>
      </c>
      <c r="L34" s="215"/>
      <c r="M34" s="211">
        <v>1</v>
      </c>
      <c r="N34" s="211"/>
      <c r="O34" s="211"/>
      <c r="P34" s="210"/>
      <c r="Q34" s="212"/>
      <c r="R34" s="213"/>
      <c r="S34" s="210"/>
      <c r="T34" s="212"/>
      <c r="U34" s="213"/>
      <c r="V34" s="158"/>
      <c r="W34" s="158"/>
      <c r="X34" s="158"/>
      <c r="Y34" s="158"/>
      <c r="Z34" s="158"/>
      <c r="AA34" s="214"/>
      <c r="AB34" s="214"/>
      <c r="AC34" s="281"/>
      <c r="AD34" s="213"/>
      <c r="AE34" s="265" t="str">
        <f t="shared" si="0"/>
        <v/>
      </c>
      <c r="AF34" s="266" t="str">
        <f t="shared" si="1"/>
        <v/>
      </c>
      <c r="AG34" s="266" t="s">
        <v>62</v>
      </c>
      <c r="AH34" s="267" t="s">
        <v>0</v>
      </c>
      <c r="AI34" s="268"/>
      <c r="AJ34" s="56">
        <f t="shared" si="2"/>
        <v>0</v>
      </c>
    </row>
    <row r="35" spans="1:36" s="54" customFormat="1" ht="12" customHeight="1" x14ac:dyDescent="0.2">
      <c r="A35" s="55"/>
      <c r="B35" s="139" t="s">
        <v>93</v>
      </c>
      <c r="C35" s="117" t="s">
        <v>109</v>
      </c>
      <c r="D35" s="118"/>
      <c r="E35" s="119">
        <v>110</v>
      </c>
      <c r="F35" s="119">
        <v>197</v>
      </c>
      <c r="G35" s="116"/>
      <c r="H35" s="119" t="s">
        <v>68</v>
      </c>
      <c r="I35" s="119" t="s">
        <v>69</v>
      </c>
      <c r="J35" s="119"/>
      <c r="K35" s="237" t="s">
        <v>70</v>
      </c>
      <c r="L35" s="215"/>
      <c r="M35" s="211"/>
      <c r="N35" s="211">
        <v>1</v>
      </c>
      <c r="O35" s="211"/>
      <c r="P35" s="210"/>
      <c r="Q35" s="212"/>
      <c r="R35" s="213"/>
      <c r="S35" s="210"/>
      <c r="T35" s="212"/>
      <c r="U35" s="213"/>
      <c r="V35" s="158"/>
      <c r="W35" s="158"/>
      <c r="X35" s="158"/>
      <c r="Y35" s="158"/>
      <c r="Z35" s="158"/>
      <c r="AA35" s="214"/>
      <c r="AB35" s="214"/>
      <c r="AC35" s="281"/>
      <c r="AD35" s="213"/>
      <c r="AE35" s="265" t="str">
        <f t="shared" si="0"/>
        <v/>
      </c>
      <c r="AF35" s="266" t="str">
        <f t="shared" si="1"/>
        <v/>
      </c>
      <c r="AG35" s="266" t="s">
        <v>62</v>
      </c>
      <c r="AH35" s="267" t="s">
        <v>0</v>
      </c>
      <c r="AI35" s="268" t="s">
        <v>119</v>
      </c>
      <c r="AJ35" s="56">
        <f t="shared" si="2"/>
        <v>0</v>
      </c>
    </row>
    <row r="36" spans="1:36" s="54" customFormat="1" ht="12" customHeight="1" x14ac:dyDescent="0.2">
      <c r="A36" s="55"/>
      <c r="B36" s="139" t="s">
        <v>94</v>
      </c>
      <c r="C36" s="117" t="s">
        <v>67</v>
      </c>
      <c r="D36" s="118"/>
      <c r="E36" s="119">
        <v>80</v>
      </c>
      <c r="F36" s="119">
        <v>197</v>
      </c>
      <c r="G36" s="116"/>
      <c r="H36" s="119" t="s">
        <v>68</v>
      </c>
      <c r="I36" s="119" t="s">
        <v>69</v>
      </c>
      <c r="J36" s="119"/>
      <c r="K36" s="237" t="s">
        <v>70</v>
      </c>
      <c r="L36" s="215"/>
      <c r="M36" s="211"/>
      <c r="N36" s="211">
        <v>1</v>
      </c>
      <c r="O36" s="211"/>
      <c r="P36" s="210"/>
      <c r="Q36" s="212"/>
      <c r="R36" s="213"/>
      <c r="S36" s="210"/>
      <c r="T36" s="212"/>
      <c r="U36" s="213"/>
      <c r="V36" s="158"/>
      <c r="W36" s="158"/>
      <c r="X36" s="158"/>
      <c r="Y36" s="158"/>
      <c r="Z36" s="158"/>
      <c r="AA36" s="214"/>
      <c r="AB36" s="214"/>
      <c r="AC36" s="281"/>
      <c r="AD36" s="213"/>
      <c r="AE36" s="265" t="str">
        <f t="shared" si="0"/>
        <v/>
      </c>
      <c r="AF36" s="266" t="str">
        <f t="shared" si="1"/>
        <v/>
      </c>
      <c r="AG36" s="266" t="s">
        <v>62</v>
      </c>
      <c r="AH36" s="267" t="s">
        <v>0</v>
      </c>
      <c r="AI36" s="268"/>
      <c r="AJ36" s="56">
        <f t="shared" si="2"/>
        <v>0</v>
      </c>
    </row>
    <row r="37" spans="1:36" s="54" customFormat="1" ht="12" customHeight="1" x14ac:dyDescent="0.2">
      <c r="A37" s="55"/>
      <c r="B37" s="139" t="s">
        <v>95</v>
      </c>
      <c r="C37" s="117" t="s">
        <v>108</v>
      </c>
      <c r="D37" s="118"/>
      <c r="E37" s="119">
        <v>80</v>
      </c>
      <c r="F37" s="119">
        <v>197</v>
      </c>
      <c r="G37" s="116"/>
      <c r="H37" s="119" t="s">
        <v>68</v>
      </c>
      <c r="I37" s="119" t="s">
        <v>69</v>
      </c>
      <c r="J37" s="119"/>
      <c r="K37" s="237" t="s">
        <v>97</v>
      </c>
      <c r="L37" s="215"/>
      <c r="M37" s="211"/>
      <c r="N37" s="211">
        <v>1</v>
      </c>
      <c r="O37" s="211"/>
      <c r="P37" s="210"/>
      <c r="Q37" s="212"/>
      <c r="R37" s="213"/>
      <c r="S37" s="210"/>
      <c r="T37" s="212"/>
      <c r="U37" s="213"/>
      <c r="V37" s="158"/>
      <c r="W37" s="158"/>
      <c r="X37" s="158"/>
      <c r="Y37" s="158"/>
      <c r="Z37" s="158"/>
      <c r="AA37" s="214"/>
      <c r="AB37" s="214"/>
      <c r="AC37" s="281"/>
      <c r="AD37" s="213"/>
      <c r="AE37" s="265" t="str">
        <f t="shared" si="0"/>
        <v/>
      </c>
      <c r="AF37" s="266" t="str">
        <f t="shared" si="1"/>
        <v/>
      </c>
      <c r="AG37" s="266" t="s">
        <v>62</v>
      </c>
      <c r="AH37" s="267" t="s">
        <v>0</v>
      </c>
      <c r="AI37" s="268"/>
      <c r="AJ37" s="56">
        <f t="shared" si="2"/>
        <v>0</v>
      </c>
    </row>
    <row r="38" spans="1:36" s="54" customFormat="1" ht="12" customHeight="1" x14ac:dyDescent="0.2">
      <c r="A38" s="55"/>
      <c r="B38" s="139" t="s">
        <v>96</v>
      </c>
      <c r="C38" s="117" t="s">
        <v>108</v>
      </c>
      <c r="D38" s="118"/>
      <c r="E38" s="119">
        <v>60</v>
      </c>
      <c r="F38" s="119">
        <v>197</v>
      </c>
      <c r="G38" s="116"/>
      <c r="H38" s="119" t="s">
        <v>68</v>
      </c>
      <c r="I38" s="119" t="s">
        <v>69</v>
      </c>
      <c r="J38" s="119"/>
      <c r="K38" s="237" t="s">
        <v>90</v>
      </c>
      <c r="L38" s="215"/>
      <c r="M38" s="211"/>
      <c r="N38" s="211">
        <v>1</v>
      </c>
      <c r="O38" s="211"/>
      <c r="P38" s="210"/>
      <c r="Q38" s="212"/>
      <c r="R38" s="213"/>
      <c r="S38" s="210"/>
      <c r="T38" s="212"/>
      <c r="U38" s="213"/>
      <c r="V38" s="158"/>
      <c r="W38" s="158"/>
      <c r="X38" s="158"/>
      <c r="Y38" s="158"/>
      <c r="Z38" s="158"/>
      <c r="AA38" s="214"/>
      <c r="AB38" s="214"/>
      <c r="AC38" s="281"/>
      <c r="AD38" s="213"/>
      <c r="AE38" s="265" t="str">
        <f t="shared" si="0"/>
        <v/>
      </c>
      <c r="AF38" s="266" t="str">
        <f t="shared" si="1"/>
        <v/>
      </c>
      <c r="AG38" s="266" t="s">
        <v>62</v>
      </c>
      <c r="AH38" s="267" t="s">
        <v>0</v>
      </c>
      <c r="AI38" s="268"/>
      <c r="AJ38" s="56">
        <f t="shared" si="2"/>
        <v>0</v>
      </c>
    </row>
    <row r="39" spans="1:36" s="54" customFormat="1" ht="12" customHeight="1" x14ac:dyDescent="0.2">
      <c r="A39" s="55"/>
      <c r="B39" s="139" t="s">
        <v>96</v>
      </c>
      <c r="C39" s="117" t="s">
        <v>108</v>
      </c>
      <c r="D39" s="118"/>
      <c r="E39" s="119">
        <v>60</v>
      </c>
      <c r="F39" s="119">
        <v>197</v>
      </c>
      <c r="G39" s="116"/>
      <c r="H39" s="119" t="s">
        <v>68</v>
      </c>
      <c r="I39" s="119" t="s">
        <v>69</v>
      </c>
      <c r="J39" s="119"/>
      <c r="K39" s="237" t="s">
        <v>90</v>
      </c>
      <c r="L39" s="215"/>
      <c r="M39" s="211"/>
      <c r="N39" s="211">
        <v>1</v>
      </c>
      <c r="O39" s="211"/>
      <c r="P39" s="210"/>
      <c r="Q39" s="212"/>
      <c r="R39" s="213"/>
      <c r="S39" s="210"/>
      <c r="T39" s="212"/>
      <c r="U39" s="213"/>
      <c r="V39" s="158"/>
      <c r="W39" s="158"/>
      <c r="X39" s="158"/>
      <c r="Y39" s="158"/>
      <c r="Z39" s="158"/>
      <c r="AA39" s="214"/>
      <c r="AB39" s="214"/>
      <c r="AC39" s="281"/>
      <c r="AD39" s="213"/>
      <c r="AE39" s="265" t="str">
        <f t="shared" si="0"/>
        <v/>
      </c>
      <c r="AF39" s="266" t="str">
        <f t="shared" si="1"/>
        <v/>
      </c>
      <c r="AG39" s="266" t="s">
        <v>62</v>
      </c>
      <c r="AH39" s="267" t="s">
        <v>0</v>
      </c>
      <c r="AI39" s="268"/>
      <c r="AJ39" s="56">
        <f t="shared" si="2"/>
        <v>0</v>
      </c>
    </row>
    <row r="40" spans="1:36" s="54" customFormat="1" ht="12" customHeight="1" x14ac:dyDescent="0.2">
      <c r="A40" s="55"/>
      <c r="B40" s="139" t="s">
        <v>96</v>
      </c>
      <c r="C40" s="117" t="s">
        <v>108</v>
      </c>
      <c r="D40" s="118"/>
      <c r="E40" s="119">
        <v>80</v>
      </c>
      <c r="F40" s="119">
        <v>197</v>
      </c>
      <c r="G40" s="116"/>
      <c r="H40" s="119" t="s">
        <v>68</v>
      </c>
      <c r="I40" s="119" t="s">
        <v>69</v>
      </c>
      <c r="J40" s="119"/>
      <c r="K40" s="237" t="s">
        <v>90</v>
      </c>
      <c r="L40" s="215"/>
      <c r="M40" s="211"/>
      <c r="N40" s="211">
        <v>1</v>
      </c>
      <c r="O40" s="211"/>
      <c r="P40" s="210"/>
      <c r="Q40" s="212"/>
      <c r="R40" s="213"/>
      <c r="S40" s="210"/>
      <c r="T40" s="212"/>
      <c r="U40" s="213"/>
      <c r="V40" s="158"/>
      <c r="W40" s="158"/>
      <c r="X40" s="158"/>
      <c r="Y40" s="158"/>
      <c r="Z40" s="158"/>
      <c r="AA40" s="214"/>
      <c r="AB40" s="214"/>
      <c r="AC40" s="281"/>
      <c r="AD40" s="213"/>
      <c r="AE40" s="265" t="str">
        <f t="shared" si="0"/>
        <v/>
      </c>
      <c r="AF40" s="266" t="str">
        <f t="shared" si="1"/>
        <v/>
      </c>
      <c r="AG40" s="266" t="s">
        <v>62</v>
      </c>
      <c r="AH40" s="267" t="s">
        <v>0</v>
      </c>
      <c r="AI40" s="268"/>
      <c r="AJ40" s="56">
        <f t="shared" si="2"/>
        <v>0</v>
      </c>
    </row>
    <row r="41" spans="1:36" s="54" customFormat="1" ht="12" customHeight="1" x14ac:dyDescent="0.2">
      <c r="A41" s="55"/>
      <c r="B41" s="139" t="s">
        <v>98</v>
      </c>
      <c r="C41" s="117" t="s">
        <v>99</v>
      </c>
      <c r="D41" s="118"/>
      <c r="E41" s="119">
        <v>60</v>
      </c>
      <c r="F41" s="119">
        <v>197</v>
      </c>
      <c r="G41" s="116"/>
      <c r="H41" s="119" t="s">
        <v>68</v>
      </c>
      <c r="I41" s="119" t="s">
        <v>69</v>
      </c>
      <c r="J41" s="119"/>
      <c r="K41" s="237" t="s">
        <v>70</v>
      </c>
      <c r="L41" s="215"/>
      <c r="M41" s="211">
        <v>1</v>
      </c>
      <c r="N41" s="211"/>
      <c r="O41" s="211"/>
      <c r="P41" s="210"/>
      <c r="Q41" s="212"/>
      <c r="R41" s="213"/>
      <c r="S41" s="210"/>
      <c r="T41" s="212"/>
      <c r="U41" s="213"/>
      <c r="V41" s="158"/>
      <c r="W41" s="158"/>
      <c r="X41" s="158"/>
      <c r="Y41" s="158"/>
      <c r="Z41" s="158"/>
      <c r="AA41" s="214"/>
      <c r="AB41" s="214"/>
      <c r="AC41" s="281"/>
      <c r="AD41" s="213"/>
      <c r="AE41" s="265" t="str">
        <f t="shared" si="0"/>
        <v/>
      </c>
      <c r="AF41" s="266" t="str">
        <f t="shared" si="1"/>
        <v/>
      </c>
      <c r="AG41" s="266" t="s">
        <v>62</v>
      </c>
      <c r="AH41" s="267" t="s">
        <v>0</v>
      </c>
      <c r="AI41" s="268" t="s">
        <v>121</v>
      </c>
      <c r="AJ41" s="56">
        <f t="shared" si="2"/>
        <v>0</v>
      </c>
    </row>
    <row r="42" spans="1:36" s="54" customFormat="1" ht="12" customHeight="1" x14ac:dyDescent="0.2">
      <c r="A42" s="55"/>
      <c r="B42" s="139" t="s">
        <v>100</v>
      </c>
      <c r="C42" s="117" t="s">
        <v>111</v>
      </c>
      <c r="D42" s="118"/>
      <c r="E42" s="119">
        <v>110</v>
      </c>
      <c r="F42" s="119">
        <v>197</v>
      </c>
      <c r="G42" s="116"/>
      <c r="H42" s="119" t="s">
        <v>68</v>
      </c>
      <c r="I42" s="119" t="s">
        <v>69</v>
      </c>
      <c r="J42" s="119"/>
      <c r="K42" s="237" t="s">
        <v>70</v>
      </c>
      <c r="L42" s="215"/>
      <c r="M42" s="211"/>
      <c r="N42" s="211">
        <v>1</v>
      </c>
      <c r="O42" s="211"/>
      <c r="P42" s="210"/>
      <c r="Q42" s="212"/>
      <c r="R42" s="213"/>
      <c r="S42" s="210"/>
      <c r="T42" s="212"/>
      <c r="U42" s="213"/>
      <c r="V42" s="158"/>
      <c r="W42" s="158"/>
      <c r="X42" s="158"/>
      <c r="Y42" s="158"/>
      <c r="Z42" s="158"/>
      <c r="AA42" s="214"/>
      <c r="AB42" s="214"/>
      <c r="AC42" s="281"/>
      <c r="AD42" s="213"/>
      <c r="AE42" s="265" t="str">
        <f>IF(OR((M42+N42+O42)=0,AND(P42="",S42="",V42="",W42="",X42="",Y42="",Z42="",AA42="",AC42="")),"",ROUND((M42+N42+O42)*SUM(P42,S42,V42:AD42),2))</f>
        <v/>
      </c>
      <c r="AF42" s="266" t="str">
        <f>IF(OR((M42+N42+O42)=0,AND(P42="",S42="",V42="",W42="",X42="",Y42="",Z42="",AA42="",AC42="")),"",ROUND((M42+N42+O42)*SUM((1+Q42)*P42,(1+T42)*S42,V42:AD42),2))</f>
        <v/>
      </c>
      <c r="AG42" s="266" t="s">
        <v>62</v>
      </c>
      <c r="AH42" s="267" t="s">
        <v>0</v>
      </c>
      <c r="AI42" s="268"/>
      <c r="AJ42" s="56">
        <f t="shared" si="2"/>
        <v>0</v>
      </c>
    </row>
    <row r="43" spans="1:36" s="54" customFormat="1" ht="12" customHeight="1" x14ac:dyDescent="0.2">
      <c r="A43" s="55"/>
      <c r="B43" s="139" t="s">
        <v>101</v>
      </c>
      <c r="C43" s="117" t="s">
        <v>111</v>
      </c>
      <c r="D43" s="118"/>
      <c r="E43" s="119">
        <v>110</v>
      </c>
      <c r="F43" s="119">
        <v>197</v>
      </c>
      <c r="G43" s="116"/>
      <c r="H43" s="119" t="s">
        <v>68</v>
      </c>
      <c r="I43" s="119" t="s">
        <v>69</v>
      </c>
      <c r="J43" s="119"/>
      <c r="K43" s="237" t="s">
        <v>70</v>
      </c>
      <c r="L43" s="215"/>
      <c r="M43" s="211">
        <v>1</v>
      </c>
      <c r="N43" s="211"/>
      <c r="O43" s="211"/>
      <c r="P43" s="210"/>
      <c r="Q43" s="212"/>
      <c r="R43" s="213"/>
      <c r="S43" s="210"/>
      <c r="T43" s="212"/>
      <c r="U43" s="213"/>
      <c r="V43" s="158"/>
      <c r="W43" s="158"/>
      <c r="X43" s="158"/>
      <c r="Y43" s="158"/>
      <c r="Z43" s="158"/>
      <c r="AA43" s="214"/>
      <c r="AB43" s="214"/>
      <c r="AC43" s="281"/>
      <c r="AD43" s="213"/>
      <c r="AE43" s="265" t="str">
        <f>IF(OR((M43+N43+O43)=0,AND(P43="",S43="",V43="",W43="",X43="",Y43="",Z43="",AA43="",AC43="")),"",ROUND((M43+N43+O43)*SUM(P43,S43,V43:AD43),2))</f>
        <v/>
      </c>
      <c r="AF43" s="266" t="str">
        <f>IF(OR((M43+N43+O43)=0,AND(P43="",S43="",V43="",W43="",X43="",Y43="",Z43="",AA43="",AC43="")),"",ROUND((M43+N43+O43)*SUM((1+Q43)*P43,(1+T43)*S43,V43:AD43),2))</f>
        <v/>
      </c>
      <c r="AG43" s="266" t="s">
        <v>62</v>
      </c>
      <c r="AH43" s="267" t="s">
        <v>0</v>
      </c>
      <c r="AI43" s="268"/>
      <c r="AJ43" s="56">
        <f t="shared" si="2"/>
        <v>0</v>
      </c>
    </row>
    <row r="44" spans="1:36" s="54" customFormat="1" ht="12" customHeight="1" x14ac:dyDescent="0.2">
      <c r="A44" s="55"/>
      <c r="B44" s="139" t="s">
        <v>102</v>
      </c>
      <c r="C44" s="117" t="s">
        <v>103</v>
      </c>
      <c r="D44" s="118"/>
      <c r="E44" s="119">
        <v>90</v>
      </c>
      <c r="F44" s="119">
        <v>197</v>
      </c>
      <c r="G44" s="116"/>
      <c r="H44" s="119" t="s">
        <v>68</v>
      </c>
      <c r="I44" s="119" t="s">
        <v>69</v>
      </c>
      <c r="J44" s="119"/>
      <c r="K44" s="237" t="s">
        <v>90</v>
      </c>
      <c r="L44" s="215"/>
      <c r="M44" s="211"/>
      <c r="N44" s="211">
        <v>1</v>
      </c>
      <c r="O44" s="211"/>
      <c r="P44" s="210"/>
      <c r="Q44" s="212"/>
      <c r="R44" s="213"/>
      <c r="S44" s="210"/>
      <c r="T44" s="212"/>
      <c r="U44" s="213"/>
      <c r="V44" s="158"/>
      <c r="W44" s="158"/>
      <c r="X44" s="158"/>
      <c r="Y44" s="158"/>
      <c r="Z44" s="158"/>
      <c r="AA44" s="214"/>
      <c r="AB44" s="214"/>
      <c r="AC44" s="281"/>
      <c r="AD44" s="213"/>
      <c r="AE44" s="265" t="str">
        <f t="shared" si="0"/>
        <v/>
      </c>
      <c r="AF44" s="266" t="str">
        <f t="shared" si="1"/>
        <v/>
      </c>
      <c r="AG44" s="266" t="s">
        <v>62</v>
      </c>
      <c r="AH44" s="267" t="s">
        <v>0</v>
      </c>
      <c r="AI44" s="268"/>
      <c r="AJ44" s="56">
        <f t="shared" si="2"/>
        <v>0</v>
      </c>
    </row>
    <row r="45" spans="1:36" s="54" customFormat="1" ht="12" customHeight="1" x14ac:dyDescent="0.2">
      <c r="A45" s="55"/>
      <c r="B45" s="139" t="s">
        <v>104</v>
      </c>
      <c r="C45" s="117" t="s">
        <v>67</v>
      </c>
      <c r="D45" s="118"/>
      <c r="E45" s="119">
        <v>60</v>
      </c>
      <c r="F45" s="119">
        <v>197</v>
      </c>
      <c r="G45" s="116"/>
      <c r="H45" s="119" t="s">
        <v>68</v>
      </c>
      <c r="I45" s="119" t="s">
        <v>69</v>
      </c>
      <c r="J45" s="119"/>
      <c r="K45" s="161" t="s">
        <v>70</v>
      </c>
      <c r="L45" s="164"/>
      <c r="M45" s="211">
        <v>1</v>
      </c>
      <c r="N45" s="211"/>
      <c r="O45" s="211"/>
      <c r="P45" s="210"/>
      <c r="Q45" s="212"/>
      <c r="R45" s="213"/>
      <c r="S45" s="210"/>
      <c r="T45" s="212"/>
      <c r="U45" s="213"/>
      <c r="V45" s="158"/>
      <c r="W45" s="158"/>
      <c r="X45" s="158"/>
      <c r="Y45" s="158"/>
      <c r="Z45" s="158"/>
      <c r="AA45" s="214"/>
      <c r="AB45" s="214"/>
      <c r="AC45" s="281"/>
      <c r="AD45" s="213"/>
      <c r="AE45" s="120" t="str">
        <f t="shared" si="0"/>
        <v/>
      </c>
      <c r="AF45" s="121" t="str">
        <f t="shared" si="1"/>
        <v/>
      </c>
      <c r="AG45" s="121" t="s">
        <v>62</v>
      </c>
      <c r="AH45" s="122" t="s">
        <v>0</v>
      </c>
      <c r="AI45" s="140"/>
      <c r="AJ45" s="56">
        <f t="shared" si="2"/>
        <v>0</v>
      </c>
    </row>
    <row r="46" spans="1:36" s="54" customFormat="1" ht="12" customHeight="1" x14ac:dyDescent="0.2">
      <c r="A46" s="55"/>
      <c r="B46" s="139" t="s">
        <v>105</v>
      </c>
      <c r="C46" s="117" t="s">
        <v>67</v>
      </c>
      <c r="D46" s="118"/>
      <c r="E46" s="119">
        <v>80</v>
      </c>
      <c r="F46" s="119">
        <v>197</v>
      </c>
      <c r="G46" s="116"/>
      <c r="H46" s="119" t="s">
        <v>68</v>
      </c>
      <c r="I46" s="119" t="s">
        <v>69</v>
      </c>
      <c r="J46" s="119"/>
      <c r="K46" s="161" t="s">
        <v>70</v>
      </c>
      <c r="L46" s="164"/>
      <c r="M46" s="211"/>
      <c r="N46" s="211">
        <v>1</v>
      </c>
      <c r="O46" s="211"/>
      <c r="P46" s="210"/>
      <c r="Q46" s="212"/>
      <c r="R46" s="213"/>
      <c r="S46" s="210"/>
      <c r="T46" s="212"/>
      <c r="U46" s="213"/>
      <c r="V46" s="158"/>
      <c r="W46" s="158"/>
      <c r="X46" s="158"/>
      <c r="Y46" s="158"/>
      <c r="Z46" s="158"/>
      <c r="AA46" s="214"/>
      <c r="AB46" s="214"/>
      <c r="AC46" s="281"/>
      <c r="AD46" s="213"/>
      <c r="AE46" s="120" t="str">
        <f t="shared" si="0"/>
        <v/>
      </c>
      <c r="AF46" s="121" t="str">
        <f t="shared" si="1"/>
        <v/>
      </c>
      <c r="AG46" s="121" t="s">
        <v>62</v>
      </c>
      <c r="AH46" s="122" t="s">
        <v>0</v>
      </c>
      <c r="AI46" s="140"/>
      <c r="AJ46" s="56">
        <f t="shared" si="2"/>
        <v>0</v>
      </c>
    </row>
    <row r="47" spans="1:36" s="54" customFormat="1" ht="12" customHeight="1" x14ac:dyDescent="0.2">
      <c r="A47" s="55"/>
      <c r="B47" s="139" t="s">
        <v>106</v>
      </c>
      <c r="C47" s="117" t="s">
        <v>108</v>
      </c>
      <c r="D47" s="118"/>
      <c r="E47" s="119">
        <v>80</v>
      </c>
      <c r="F47" s="119">
        <v>197</v>
      </c>
      <c r="G47" s="116"/>
      <c r="H47" s="119" t="s">
        <v>68</v>
      </c>
      <c r="I47" s="119" t="s">
        <v>69</v>
      </c>
      <c r="J47" s="119"/>
      <c r="K47" s="161" t="s">
        <v>97</v>
      </c>
      <c r="L47" s="164"/>
      <c r="M47" s="211">
        <v>1</v>
      </c>
      <c r="N47" s="211"/>
      <c r="O47" s="211"/>
      <c r="P47" s="210"/>
      <c r="Q47" s="212"/>
      <c r="R47" s="213"/>
      <c r="S47" s="210"/>
      <c r="T47" s="212"/>
      <c r="U47" s="213"/>
      <c r="V47" s="158"/>
      <c r="W47" s="158"/>
      <c r="X47" s="158"/>
      <c r="Y47" s="158"/>
      <c r="Z47" s="158"/>
      <c r="AA47" s="214"/>
      <c r="AB47" s="214"/>
      <c r="AC47" s="281"/>
      <c r="AD47" s="213"/>
      <c r="AE47" s="120" t="str">
        <f t="shared" si="0"/>
        <v/>
      </c>
      <c r="AF47" s="121" t="str">
        <f t="shared" si="1"/>
        <v/>
      </c>
      <c r="AG47" s="121" t="s">
        <v>62</v>
      </c>
      <c r="AH47" s="122" t="s">
        <v>0</v>
      </c>
      <c r="AI47" s="140"/>
      <c r="AJ47" s="56">
        <f t="shared" si="2"/>
        <v>0</v>
      </c>
    </row>
    <row r="48" spans="1:36" s="54" customFormat="1" ht="12" customHeight="1" x14ac:dyDescent="0.2">
      <c r="A48" s="55"/>
      <c r="B48" s="139" t="s">
        <v>96</v>
      </c>
      <c r="C48" s="117" t="s">
        <v>108</v>
      </c>
      <c r="D48" s="118"/>
      <c r="E48" s="119">
        <v>60</v>
      </c>
      <c r="F48" s="119">
        <v>197</v>
      </c>
      <c r="G48" s="116"/>
      <c r="H48" s="119" t="s">
        <v>68</v>
      </c>
      <c r="I48" s="119" t="s">
        <v>69</v>
      </c>
      <c r="J48" s="119"/>
      <c r="K48" s="161" t="s">
        <v>90</v>
      </c>
      <c r="L48" s="164"/>
      <c r="M48" s="211">
        <v>1</v>
      </c>
      <c r="N48" s="211"/>
      <c r="O48" s="211"/>
      <c r="P48" s="210"/>
      <c r="Q48" s="212"/>
      <c r="R48" s="213"/>
      <c r="S48" s="210"/>
      <c r="T48" s="212"/>
      <c r="U48" s="213"/>
      <c r="V48" s="158"/>
      <c r="W48" s="158"/>
      <c r="X48" s="158"/>
      <c r="Y48" s="158"/>
      <c r="Z48" s="158"/>
      <c r="AA48" s="214"/>
      <c r="AB48" s="214"/>
      <c r="AC48" s="281"/>
      <c r="AD48" s="213"/>
      <c r="AE48" s="120" t="str">
        <f t="shared" si="0"/>
        <v/>
      </c>
      <c r="AF48" s="121" t="str">
        <f t="shared" si="1"/>
        <v/>
      </c>
      <c r="AG48" s="121" t="s">
        <v>62</v>
      </c>
      <c r="AH48" s="122" t="s">
        <v>0</v>
      </c>
      <c r="AI48" s="140"/>
      <c r="AJ48" s="56">
        <f t="shared" si="2"/>
        <v>0</v>
      </c>
    </row>
    <row r="49" spans="1:37" s="54" customFormat="1" ht="12" customHeight="1" x14ac:dyDescent="0.2">
      <c r="A49" s="55"/>
      <c r="B49" s="139" t="s">
        <v>96</v>
      </c>
      <c r="C49" s="117" t="s">
        <v>108</v>
      </c>
      <c r="D49" s="118"/>
      <c r="E49" s="119">
        <v>60</v>
      </c>
      <c r="F49" s="119">
        <v>197</v>
      </c>
      <c r="G49" s="116"/>
      <c r="H49" s="119" t="s">
        <v>68</v>
      </c>
      <c r="I49" s="119" t="s">
        <v>69</v>
      </c>
      <c r="J49" s="119"/>
      <c r="K49" s="161" t="s">
        <v>90</v>
      </c>
      <c r="L49" s="164"/>
      <c r="M49" s="211">
        <v>1</v>
      </c>
      <c r="N49" s="211"/>
      <c r="O49" s="211"/>
      <c r="P49" s="210"/>
      <c r="Q49" s="212"/>
      <c r="R49" s="213"/>
      <c r="S49" s="210"/>
      <c r="T49" s="212"/>
      <c r="U49" s="213"/>
      <c r="V49" s="158"/>
      <c r="W49" s="158"/>
      <c r="X49" s="158"/>
      <c r="Y49" s="158"/>
      <c r="Z49" s="158"/>
      <c r="AA49" s="214"/>
      <c r="AB49" s="214"/>
      <c r="AC49" s="281"/>
      <c r="AD49" s="213"/>
      <c r="AE49" s="120" t="str">
        <f t="shared" si="0"/>
        <v/>
      </c>
      <c r="AF49" s="121" t="str">
        <f t="shared" si="1"/>
        <v/>
      </c>
      <c r="AG49" s="121" t="s">
        <v>62</v>
      </c>
      <c r="AH49" s="122" t="s">
        <v>0</v>
      </c>
      <c r="AI49" s="140"/>
      <c r="AJ49" s="56">
        <f t="shared" si="2"/>
        <v>0</v>
      </c>
    </row>
    <row r="50" spans="1:37" s="54" customFormat="1" ht="12" customHeight="1" thickBot="1" x14ac:dyDescent="0.25">
      <c r="A50" s="55"/>
      <c r="B50" s="141" t="s">
        <v>107</v>
      </c>
      <c r="C50" s="142" t="s">
        <v>67</v>
      </c>
      <c r="D50" s="143"/>
      <c r="E50" s="145">
        <v>80</v>
      </c>
      <c r="F50" s="145">
        <v>197</v>
      </c>
      <c r="G50" s="144"/>
      <c r="H50" s="145" t="s">
        <v>68</v>
      </c>
      <c r="I50" s="145" t="s">
        <v>69</v>
      </c>
      <c r="J50" s="145"/>
      <c r="K50" s="165" t="s">
        <v>70</v>
      </c>
      <c r="L50" s="166"/>
      <c r="M50" s="216"/>
      <c r="N50" s="216">
        <v>1</v>
      </c>
      <c r="O50" s="216"/>
      <c r="P50" s="217"/>
      <c r="Q50" s="218"/>
      <c r="R50" s="219"/>
      <c r="S50" s="217"/>
      <c r="T50" s="218"/>
      <c r="U50" s="219"/>
      <c r="V50" s="159"/>
      <c r="W50" s="159"/>
      <c r="X50" s="159"/>
      <c r="Y50" s="159"/>
      <c r="Z50" s="159"/>
      <c r="AA50" s="220"/>
      <c r="AB50" s="220"/>
      <c r="AC50" s="282"/>
      <c r="AD50" s="219"/>
      <c r="AE50" s="146" t="str">
        <f t="shared" si="0"/>
        <v/>
      </c>
      <c r="AF50" s="147" t="str">
        <f t="shared" si="1"/>
        <v/>
      </c>
      <c r="AG50" s="147" t="s">
        <v>62</v>
      </c>
      <c r="AH50" s="148" t="s">
        <v>0</v>
      </c>
      <c r="AI50" s="149" t="s">
        <v>122</v>
      </c>
      <c r="AJ50" s="56">
        <f t="shared" si="2"/>
        <v>0</v>
      </c>
    </row>
    <row r="51" spans="1:37" s="54" customFormat="1" ht="2.4500000000000002" customHeight="1" x14ac:dyDescent="0.2">
      <c r="A51" s="55"/>
      <c r="B51" s="132"/>
      <c r="C51" s="130"/>
      <c r="D51" s="125"/>
      <c r="E51" s="126"/>
      <c r="F51" s="126"/>
      <c r="G51" s="124"/>
      <c r="H51" s="126"/>
      <c r="I51" s="126"/>
      <c r="J51" s="126"/>
      <c r="K51" s="126"/>
      <c r="L51" s="126"/>
      <c r="M51" s="221"/>
      <c r="N51" s="221"/>
      <c r="O51" s="221"/>
      <c r="P51" s="222"/>
      <c r="Q51" s="223"/>
      <c r="R51" s="223"/>
      <c r="S51" s="222"/>
      <c r="T51" s="223"/>
      <c r="U51" s="223"/>
      <c r="V51" s="224"/>
      <c r="W51" s="224"/>
      <c r="X51" s="224"/>
      <c r="Y51" s="224"/>
      <c r="Z51" s="224"/>
      <c r="AA51" s="224"/>
      <c r="AB51" s="224"/>
      <c r="AC51" s="224"/>
      <c r="AD51" s="224"/>
      <c r="AE51" s="127"/>
      <c r="AF51" s="133"/>
      <c r="AG51" s="128"/>
      <c r="AH51" s="129" t="s">
        <v>0</v>
      </c>
      <c r="AI51" s="130"/>
      <c r="AJ51" s="56"/>
    </row>
    <row r="52" spans="1:37" s="58" customFormat="1" ht="13.9" customHeight="1" thickBot="1" x14ac:dyDescent="0.25">
      <c r="A52" s="57"/>
      <c r="B52" s="105" t="s">
        <v>30</v>
      </c>
      <c r="C52" s="106"/>
      <c r="D52" s="107"/>
      <c r="E52" s="108"/>
      <c r="F52" s="108"/>
      <c r="G52" s="109"/>
      <c r="H52" s="108"/>
      <c r="I52" s="108"/>
      <c r="J52" s="108"/>
      <c r="K52" s="108"/>
      <c r="L52" s="110" t="s">
        <v>36</v>
      </c>
      <c r="M52" s="225">
        <f>SUM(AJ14:AJ51)</f>
        <v>0</v>
      </c>
      <c r="N52" s="226"/>
      <c r="O52" s="226"/>
      <c r="P52" s="227"/>
      <c r="Q52" s="228"/>
      <c r="R52" s="229"/>
      <c r="S52" s="227"/>
      <c r="T52" s="228"/>
      <c r="U52" s="228"/>
      <c r="V52" s="228"/>
      <c r="W52" s="228"/>
      <c r="X52" s="230"/>
      <c r="Y52" s="230"/>
      <c r="Z52" s="230"/>
      <c r="AA52" s="230"/>
      <c r="AB52" s="230"/>
      <c r="AC52" s="230"/>
      <c r="AD52" s="230"/>
      <c r="AE52" s="111"/>
      <c r="AF52" s="112"/>
      <c r="AG52" s="113"/>
      <c r="AH52" s="114" t="s">
        <v>0</v>
      </c>
      <c r="AI52" s="115">
        <f>SUM(AF14:AF52)</f>
        <v>0</v>
      </c>
      <c r="AJ52" s="50"/>
    </row>
    <row r="53" spans="1:37" s="66" customFormat="1" ht="13.5" thickTop="1" x14ac:dyDescent="0.2">
      <c r="A53" s="59"/>
      <c r="B53" s="60" t="s">
        <v>10</v>
      </c>
      <c r="C53" s="209" t="s">
        <v>31</v>
      </c>
      <c r="D53" s="209"/>
      <c r="E53" s="209"/>
      <c r="F53" s="209"/>
      <c r="G53" s="209"/>
      <c r="H53" s="209" t="s">
        <v>18</v>
      </c>
      <c r="I53" s="209"/>
      <c r="J53" s="209"/>
      <c r="K53" s="209"/>
      <c r="L53" s="209"/>
      <c r="M53" s="231" t="s">
        <v>12</v>
      </c>
      <c r="N53" s="231"/>
      <c r="O53" s="231"/>
      <c r="P53" s="232" t="s">
        <v>7</v>
      </c>
      <c r="Q53" s="233"/>
      <c r="R53" s="233"/>
      <c r="S53" s="234"/>
      <c r="T53" s="235"/>
      <c r="U53" s="235"/>
      <c r="V53" s="235"/>
      <c r="W53" s="235"/>
      <c r="X53" s="236"/>
      <c r="Y53" s="236"/>
      <c r="Z53" s="236"/>
      <c r="AA53" s="236"/>
      <c r="AB53" s="236"/>
      <c r="AC53" s="236"/>
      <c r="AD53" s="236"/>
      <c r="AE53" s="61"/>
      <c r="AF53" s="62" t="s">
        <v>38</v>
      </c>
      <c r="AG53" s="63"/>
      <c r="AH53" s="64" t="s">
        <v>0</v>
      </c>
      <c r="AI53" s="65" t="s">
        <v>4</v>
      </c>
      <c r="AJ53" s="97"/>
      <c r="AK53" s="28"/>
    </row>
    <row r="54" spans="1:37" ht="12" customHeight="1" x14ac:dyDescent="0.2">
      <c r="A54" s="67"/>
      <c r="B54" s="156">
        <v>1</v>
      </c>
      <c r="C54" s="160" t="s">
        <v>131</v>
      </c>
      <c r="D54" s="160"/>
      <c r="E54" s="160"/>
      <c r="F54" s="160"/>
      <c r="G54" s="160"/>
      <c r="H54" s="161" t="s">
        <v>112</v>
      </c>
      <c r="I54" s="161"/>
      <c r="J54" s="161"/>
      <c r="K54" s="161"/>
      <c r="L54" s="161"/>
      <c r="M54" s="237">
        <v>22</v>
      </c>
      <c r="N54" s="237"/>
      <c r="O54" s="237"/>
      <c r="P54" s="210"/>
      <c r="Q54" s="238"/>
      <c r="R54" s="238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68" t="str">
        <f t="shared" ref="AE54:AE74" si="3">IF(OR(M54="",P54=""),"",ROUND(M54*P54,2))</f>
        <v/>
      </c>
      <c r="AF54" s="123" t="str">
        <f t="shared" ref="AF54:AF74" si="4">IF(OR(M54="",P54=""),"",M54*((1+Q54)*P54))</f>
        <v/>
      </c>
      <c r="AG54" s="121"/>
      <c r="AH54" s="122" t="s">
        <v>0</v>
      </c>
      <c r="AI54" s="157"/>
    </row>
    <row r="55" spans="1:37" ht="12" customHeight="1" x14ac:dyDescent="0.2">
      <c r="A55" s="67"/>
      <c r="B55" s="156">
        <v>2</v>
      </c>
      <c r="C55" s="160" t="s">
        <v>132</v>
      </c>
      <c r="D55" s="160"/>
      <c r="E55" s="160"/>
      <c r="F55" s="160"/>
      <c r="G55" s="160"/>
      <c r="H55" s="161" t="s">
        <v>112</v>
      </c>
      <c r="I55" s="161"/>
      <c r="J55" s="161"/>
      <c r="K55" s="161"/>
      <c r="L55" s="161"/>
      <c r="M55" s="237">
        <v>15</v>
      </c>
      <c r="N55" s="237"/>
      <c r="O55" s="237"/>
      <c r="P55" s="210"/>
      <c r="Q55" s="238"/>
      <c r="R55" s="238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68" t="str">
        <f t="shared" si="3"/>
        <v/>
      </c>
      <c r="AF55" s="123" t="str">
        <f t="shared" si="4"/>
        <v/>
      </c>
      <c r="AG55" s="121"/>
      <c r="AH55" s="122" t="s">
        <v>0</v>
      </c>
      <c r="AI55" s="157"/>
    </row>
    <row r="56" spans="1:37" ht="12" customHeight="1" x14ac:dyDescent="0.2">
      <c r="A56" s="67"/>
      <c r="B56" s="156">
        <v>3</v>
      </c>
      <c r="C56" s="160" t="s">
        <v>133</v>
      </c>
      <c r="D56" s="160"/>
      <c r="E56" s="160"/>
      <c r="F56" s="160"/>
      <c r="G56" s="160"/>
      <c r="H56" s="161"/>
      <c r="I56" s="161"/>
      <c r="J56" s="161"/>
      <c r="K56" s="161"/>
      <c r="L56" s="161"/>
      <c r="M56" s="237">
        <v>15</v>
      </c>
      <c r="N56" s="237"/>
      <c r="O56" s="237"/>
      <c r="P56" s="210"/>
      <c r="Q56" s="238"/>
      <c r="R56" s="238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68" t="str">
        <f t="shared" si="3"/>
        <v/>
      </c>
      <c r="AF56" s="123" t="str">
        <f t="shared" si="4"/>
        <v/>
      </c>
      <c r="AG56" s="121"/>
      <c r="AH56" s="122" t="s">
        <v>0</v>
      </c>
      <c r="AI56" s="157"/>
    </row>
    <row r="57" spans="1:37" ht="12" customHeight="1" x14ac:dyDescent="0.2">
      <c r="A57" s="67"/>
      <c r="B57" s="156">
        <v>4</v>
      </c>
      <c r="C57" s="160" t="s">
        <v>134</v>
      </c>
      <c r="D57" s="160"/>
      <c r="E57" s="160"/>
      <c r="F57" s="160"/>
      <c r="G57" s="160"/>
      <c r="H57" s="161" t="s">
        <v>117</v>
      </c>
      <c r="I57" s="161"/>
      <c r="J57" s="161"/>
      <c r="K57" s="161"/>
      <c r="L57" s="161"/>
      <c r="M57" s="237">
        <v>13</v>
      </c>
      <c r="N57" s="237"/>
      <c r="O57" s="237"/>
      <c r="P57" s="210"/>
      <c r="Q57" s="238"/>
      <c r="R57" s="238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68" t="str">
        <f t="shared" si="3"/>
        <v/>
      </c>
      <c r="AF57" s="123" t="str">
        <f t="shared" si="4"/>
        <v/>
      </c>
      <c r="AG57" s="121"/>
      <c r="AH57" s="122" t="s">
        <v>0</v>
      </c>
      <c r="AI57" s="157"/>
    </row>
    <row r="58" spans="1:37" ht="12" customHeight="1" x14ac:dyDescent="0.2">
      <c r="A58" s="67"/>
      <c r="B58" s="156">
        <v>5</v>
      </c>
      <c r="C58" s="160" t="s">
        <v>113</v>
      </c>
      <c r="D58" s="160"/>
      <c r="E58" s="160"/>
      <c r="F58" s="160"/>
      <c r="G58" s="160"/>
      <c r="H58" s="161" t="s">
        <v>114</v>
      </c>
      <c r="I58" s="161"/>
      <c r="J58" s="161"/>
      <c r="K58" s="161"/>
      <c r="L58" s="161"/>
      <c r="M58" s="237">
        <v>37</v>
      </c>
      <c r="N58" s="237"/>
      <c r="O58" s="237"/>
      <c r="P58" s="210"/>
      <c r="Q58" s="238"/>
      <c r="R58" s="238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68" t="str">
        <f t="shared" si="3"/>
        <v/>
      </c>
      <c r="AF58" s="123" t="str">
        <f t="shared" si="4"/>
        <v/>
      </c>
      <c r="AG58" s="121"/>
      <c r="AH58" s="122" t="s">
        <v>0</v>
      </c>
      <c r="AI58" s="157"/>
    </row>
    <row r="59" spans="1:37" ht="12" customHeight="1" x14ac:dyDescent="0.2">
      <c r="A59" s="67"/>
      <c r="B59" s="156">
        <v>6</v>
      </c>
      <c r="C59" s="160" t="s">
        <v>135</v>
      </c>
      <c r="D59" s="160"/>
      <c r="E59" s="160"/>
      <c r="F59" s="160"/>
      <c r="G59" s="160"/>
      <c r="H59" s="161"/>
      <c r="I59" s="161"/>
      <c r="J59" s="161"/>
      <c r="K59" s="161"/>
      <c r="L59" s="161"/>
      <c r="M59" s="237">
        <v>1</v>
      </c>
      <c r="N59" s="237"/>
      <c r="O59" s="237"/>
      <c r="P59" s="210"/>
      <c r="Q59" s="238"/>
      <c r="R59" s="238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68" t="str">
        <f t="shared" si="3"/>
        <v/>
      </c>
      <c r="AF59" s="123" t="str">
        <f t="shared" si="4"/>
        <v/>
      </c>
      <c r="AG59" s="121"/>
      <c r="AH59" s="122" t="s">
        <v>0</v>
      </c>
      <c r="AI59" s="157"/>
    </row>
    <row r="60" spans="1:37" ht="12" customHeight="1" x14ac:dyDescent="0.2">
      <c r="A60" s="67"/>
      <c r="B60" s="156">
        <v>7</v>
      </c>
      <c r="C60" s="160" t="s">
        <v>115</v>
      </c>
      <c r="D60" s="160"/>
      <c r="E60" s="160"/>
      <c r="F60" s="160"/>
      <c r="G60" s="160"/>
      <c r="H60" s="161" t="s">
        <v>116</v>
      </c>
      <c r="I60" s="161"/>
      <c r="J60" s="161"/>
      <c r="K60" s="161"/>
      <c r="L60" s="161"/>
      <c r="M60" s="237">
        <v>0</v>
      </c>
      <c r="N60" s="237"/>
      <c r="O60" s="237"/>
      <c r="P60" s="210"/>
      <c r="Q60" s="238"/>
      <c r="R60" s="238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68" t="str">
        <f t="shared" si="3"/>
        <v/>
      </c>
      <c r="AF60" s="123" t="str">
        <f t="shared" si="4"/>
        <v/>
      </c>
      <c r="AG60" s="121"/>
      <c r="AH60" s="122" t="s">
        <v>0</v>
      </c>
      <c r="AI60" s="157"/>
    </row>
    <row r="61" spans="1:37" ht="12" customHeight="1" x14ac:dyDescent="0.2">
      <c r="A61" s="67"/>
      <c r="B61" s="156">
        <v>8</v>
      </c>
      <c r="C61" s="160" t="s">
        <v>144</v>
      </c>
      <c r="D61" s="160"/>
      <c r="E61" s="160"/>
      <c r="F61" s="160"/>
      <c r="G61" s="160"/>
      <c r="H61" s="161" t="s">
        <v>136</v>
      </c>
      <c r="I61" s="161"/>
      <c r="J61" s="161"/>
      <c r="K61" s="161"/>
      <c r="L61" s="161"/>
      <c r="M61" s="237">
        <v>19</v>
      </c>
      <c r="N61" s="237"/>
      <c r="O61" s="237"/>
      <c r="P61" s="210"/>
      <c r="Q61" s="238"/>
      <c r="R61" s="238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68" t="str">
        <f t="shared" si="3"/>
        <v/>
      </c>
      <c r="AF61" s="123" t="str">
        <f t="shared" si="4"/>
        <v/>
      </c>
      <c r="AG61" s="121"/>
      <c r="AH61" s="122" t="s">
        <v>0</v>
      </c>
      <c r="AI61" s="157"/>
    </row>
    <row r="62" spans="1:37" ht="12" customHeight="1" x14ac:dyDescent="0.2">
      <c r="A62" s="67"/>
      <c r="B62" s="156">
        <v>9</v>
      </c>
      <c r="C62" s="160" t="s">
        <v>145</v>
      </c>
      <c r="D62" s="160"/>
      <c r="E62" s="160"/>
      <c r="F62" s="160"/>
      <c r="G62" s="160"/>
      <c r="H62" s="161" t="s">
        <v>137</v>
      </c>
      <c r="I62" s="161"/>
      <c r="J62" s="161"/>
      <c r="K62" s="161"/>
      <c r="L62" s="161"/>
      <c r="M62" s="237">
        <v>9</v>
      </c>
      <c r="N62" s="237"/>
      <c r="O62" s="237"/>
      <c r="P62" s="210"/>
      <c r="Q62" s="238"/>
      <c r="R62" s="238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68" t="str">
        <f t="shared" si="3"/>
        <v/>
      </c>
      <c r="AF62" s="123" t="str">
        <f t="shared" si="4"/>
        <v/>
      </c>
      <c r="AG62" s="121"/>
      <c r="AH62" s="122" t="s">
        <v>0</v>
      </c>
      <c r="AI62" s="157"/>
    </row>
    <row r="63" spans="1:37" ht="12" customHeight="1" x14ac:dyDescent="0.2">
      <c r="A63" s="67"/>
      <c r="B63" s="156">
        <v>10</v>
      </c>
      <c r="C63" s="160" t="s">
        <v>145</v>
      </c>
      <c r="D63" s="160"/>
      <c r="E63" s="160"/>
      <c r="F63" s="160"/>
      <c r="G63" s="160"/>
      <c r="H63" s="161" t="s">
        <v>138</v>
      </c>
      <c r="I63" s="161"/>
      <c r="J63" s="161"/>
      <c r="K63" s="161"/>
      <c r="L63" s="161"/>
      <c r="M63" s="237">
        <v>2</v>
      </c>
      <c r="N63" s="237"/>
      <c r="O63" s="237"/>
      <c r="P63" s="210"/>
      <c r="Q63" s="238"/>
      <c r="R63" s="238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68" t="str">
        <f t="shared" si="3"/>
        <v/>
      </c>
      <c r="AF63" s="123" t="str">
        <f t="shared" si="4"/>
        <v/>
      </c>
      <c r="AG63" s="121"/>
      <c r="AH63" s="122" t="s">
        <v>0</v>
      </c>
      <c r="AI63" s="157"/>
    </row>
    <row r="64" spans="1:37" ht="12" customHeight="1" x14ac:dyDescent="0.2">
      <c r="A64" s="67"/>
      <c r="B64" s="156">
        <v>11</v>
      </c>
      <c r="C64" s="160" t="s">
        <v>145</v>
      </c>
      <c r="D64" s="160"/>
      <c r="E64" s="160"/>
      <c r="F64" s="160"/>
      <c r="G64" s="160"/>
      <c r="H64" s="161" t="s">
        <v>139</v>
      </c>
      <c r="I64" s="161"/>
      <c r="J64" s="161"/>
      <c r="K64" s="161"/>
      <c r="L64" s="161"/>
      <c r="M64" s="161">
        <v>2</v>
      </c>
      <c r="N64" s="161"/>
      <c r="O64" s="161"/>
      <c r="P64" s="210"/>
      <c r="Q64" s="162"/>
      <c r="R64" s="162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68" t="str">
        <f t="shared" si="3"/>
        <v/>
      </c>
      <c r="AF64" s="123" t="str">
        <f t="shared" si="4"/>
        <v/>
      </c>
      <c r="AG64" s="121"/>
      <c r="AH64" s="122" t="s">
        <v>0</v>
      </c>
      <c r="AI64" s="157"/>
    </row>
    <row r="65" spans="1:38" ht="12" customHeight="1" x14ac:dyDescent="0.2">
      <c r="A65" s="67"/>
      <c r="B65" s="156">
        <v>12</v>
      </c>
      <c r="C65" s="160" t="s">
        <v>144</v>
      </c>
      <c r="D65" s="160"/>
      <c r="E65" s="160"/>
      <c r="F65" s="160"/>
      <c r="G65" s="160"/>
      <c r="H65" s="161" t="s">
        <v>140</v>
      </c>
      <c r="I65" s="161"/>
      <c r="J65" s="161"/>
      <c r="K65" s="161"/>
      <c r="L65" s="161"/>
      <c r="M65" s="161">
        <v>3</v>
      </c>
      <c r="N65" s="161"/>
      <c r="O65" s="161"/>
      <c r="P65" s="210"/>
      <c r="Q65" s="162"/>
      <c r="R65" s="162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68" t="str">
        <f t="shared" si="3"/>
        <v/>
      </c>
      <c r="AF65" s="123" t="str">
        <f t="shared" si="4"/>
        <v/>
      </c>
      <c r="AG65" s="121"/>
      <c r="AH65" s="122" t="s">
        <v>0</v>
      </c>
      <c r="AI65" s="157"/>
    </row>
    <row r="66" spans="1:38" ht="12" customHeight="1" x14ac:dyDescent="0.2">
      <c r="A66" s="67"/>
      <c r="B66" s="156">
        <v>13</v>
      </c>
      <c r="C66" s="160" t="s">
        <v>144</v>
      </c>
      <c r="D66" s="160"/>
      <c r="E66" s="160"/>
      <c r="F66" s="160"/>
      <c r="G66" s="160"/>
      <c r="H66" s="161" t="s">
        <v>141</v>
      </c>
      <c r="I66" s="161"/>
      <c r="J66" s="161"/>
      <c r="K66" s="161"/>
      <c r="L66" s="161"/>
      <c r="M66" s="161">
        <v>1</v>
      </c>
      <c r="N66" s="161"/>
      <c r="O66" s="161"/>
      <c r="P66" s="210"/>
      <c r="Q66" s="162"/>
      <c r="R66" s="162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68" t="str">
        <f t="shared" si="3"/>
        <v/>
      </c>
      <c r="AF66" s="123" t="str">
        <f t="shared" si="4"/>
        <v/>
      </c>
      <c r="AG66" s="121"/>
      <c r="AH66" s="122" t="s">
        <v>0</v>
      </c>
      <c r="AI66" s="157"/>
    </row>
    <row r="67" spans="1:38" ht="12" customHeight="1" x14ac:dyDescent="0.2">
      <c r="A67" s="67"/>
      <c r="B67" s="156">
        <v>14</v>
      </c>
      <c r="C67" s="160" t="s">
        <v>144</v>
      </c>
      <c r="D67" s="160"/>
      <c r="E67" s="160"/>
      <c r="F67" s="160"/>
      <c r="G67" s="160"/>
      <c r="H67" s="161" t="s">
        <v>142</v>
      </c>
      <c r="I67" s="161"/>
      <c r="J67" s="161"/>
      <c r="K67" s="161"/>
      <c r="L67" s="161"/>
      <c r="M67" s="161">
        <v>1</v>
      </c>
      <c r="N67" s="161"/>
      <c r="O67" s="161"/>
      <c r="P67" s="210"/>
      <c r="Q67" s="162"/>
      <c r="R67" s="162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68" t="str">
        <f t="shared" si="3"/>
        <v/>
      </c>
      <c r="AF67" s="123" t="str">
        <f t="shared" si="4"/>
        <v/>
      </c>
      <c r="AG67" s="121"/>
      <c r="AH67" s="122" t="s">
        <v>0</v>
      </c>
      <c r="AI67" s="157"/>
    </row>
    <row r="68" spans="1:38" ht="12" customHeight="1" x14ac:dyDescent="0.2">
      <c r="A68" s="67"/>
      <c r="B68" s="156">
        <v>15</v>
      </c>
      <c r="C68" s="160" t="s">
        <v>125</v>
      </c>
      <c r="D68" s="160"/>
      <c r="E68" s="160"/>
      <c r="F68" s="160"/>
      <c r="G68" s="160"/>
      <c r="H68" s="161" t="s">
        <v>64</v>
      </c>
      <c r="I68" s="161"/>
      <c r="J68" s="161"/>
      <c r="K68" s="161"/>
      <c r="L68" s="161"/>
      <c r="M68" s="161">
        <v>1</v>
      </c>
      <c r="N68" s="161"/>
      <c r="O68" s="161"/>
      <c r="P68" s="210"/>
      <c r="Q68" s="162"/>
      <c r="R68" s="162"/>
      <c r="S68" s="163"/>
      <c r="T68" s="163"/>
      <c r="U68" s="163"/>
      <c r="V68" s="163"/>
      <c r="W68" s="163"/>
      <c r="X68" s="163"/>
      <c r="Y68" s="163"/>
      <c r="Z68" s="163"/>
      <c r="AA68" s="163"/>
      <c r="AB68" s="163"/>
      <c r="AC68" s="163"/>
      <c r="AD68" s="163"/>
      <c r="AE68" s="68" t="str">
        <f t="shared" ref="AE68" si="5">IF(OR(M68="",P68=""),"",ROUND(M68*P68,2))</f>
        <v/>
      </c>
      <c r="AF68" s="123" t="str">
        <f t="shared" ref="AF68" si="6">IF(OR(M68="",P68=""),"",M68*((1+Q68)*P68))</f>
        <v/>
      </c>
      <c r="AG68" s="121"/>
      <c r="AH68" s="122" t="s">
        <v>0</v>
      </c>
      <c r="AI68" s="157"/>
    </row>
    <row r="69" spans="1:38" ht="12" customHeight="1" x14ac:dyDescent="0.2">
      <c r="A69" s="67"/>
      <c r="B69" s="156">
        <v>16</v>
      </c>
      <c r="C69" s="160" t="s">
        <v>126</v>
      </c>
      <c r="D69" s="160"/>
      <c r="E69" s="160"/>
      <c r="F69" s="160"/>
      <c r="G69" s="160"/>
      <c r="H69" s="161" t="s">
        <v>64</v>
      </c>
      <c r="I69" s="161"/>
      <c r="J69" s="161"/>
      <c r="K69" s="161"/>
      <c r="L69" s="161"/>
      <c r="M69" s="161">
        <v>3</v>
      </c>
      <c r="N69" s="161"/>
      <c r="O69" s="161"/>
      <c r="P69" s="210"/>
      <c r="Q69" s="162"/>
      <c r="R69" s="162"/>
      <c r="S69" s="163"/>
      <c r="T69" s="163"/>
      <c r="U69" s="163"/>
      <c r="V69" s="163"/>
      <c r="W69" s="163"/>
      <c r="X69" s="163"/>
      <c r="Y69" s="163"/>
      <c r="Z69" s="163"/>
      <c r="AA69" s="163"/>
      <c r="AB69" s="163"/>
      <c r="AC69" s="163"/>
      <c r="AD69" s="163"/>
      <c r="AE69" s="68" t="str">
        <f t="shared" ref="AE69" si="7">IF(OR(M69="",P69=""),"",ROUND(M69*P69,2))</f>
        <v/>
      </c>
      <c r="AF69" s="123" t="str">
        <f t="shared" ref="AF69" si="8">IF(OR(M69="",P69=""),"",M69*((1+Q69)*P69))</f>
        <v/>
      </c>
      <c r="AG69" s="121"/>
      <c r="AH69" s="122" t="s">
        <v>0</v>
      </c>
      <c r="AI69" s="157"/>
    </row>
    <row r="70" spans="1:38" ht="12" customHeight="1" x14ac:dyDescent="0.2">
      <c r="A70" s="67"/>
      <c r="B70" s="156">
        <v>17</v>
      </c>
      <c r="C70" s="160" t="s">
        <v>129</v>
      </c>
      <c r="D70" s="160"/>
      <c r="E70" s="160"/>
      <c r="F70" s="160"/>
      <c r="G70" s="160"/>
      <c r="H70" s="161" t="s">
        <v>128</v>
      </c>
      <c r="I70" s="161"/>
      <c r="J70" s="161"/>
      <c r="K70" s="161"/>
      <c r="L70" s="161"/>
      <c r="M70" s="161">
        <v>1</v>
      </c>
      <c r="N70" s="161"/>
      <c r="O70" s="161"/>
      <c r="P70" s="210"/>
      <c r="Q70" s="162"/>
      <c r="R70" s="162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68" t="str">
        <f t="shared" ref="AE70" si="9">IF(OR(M70="",P70=""),"",ROUND(M70*P70,2))</f>
        <v/>
      </c>
      <c r="AF70" s="123" t="str">
        <f t="shared" ref="AF70" si="10">IF(OR(M70="",P70=""),"",M70*((1+Q70)*P70))</f>
        <v/>
      </c>
      <c r="AG70" s="121"/>
      <c r="AH70" s="122" t="s">
        <v>0</v>
      </c>
      <c r="AI70" s="157"/>
    </row>
    <row r="71" spans="1:38" ht="12" customHeight="1" x14ac:dyDescent="0.2">
      <c r="A71" s="67"/>
      <c r="B71" s="156">
        <v>18</v>
      </c>
      <c r="C71" s="160" t="s">
        <v>143</v>
      </c>
      <c r="D71" s="160"/>
      <c r="E71" s="160"/>
      <c r="F71" s="160"/>
      <c r="G71" s="160"/>
      <c r="H71" s="161" t="s">
        <v>116</v>
      </c>
      <c r="I71" s="161"/>
      <c r="J71" s="161"/>
      <c r="K71" s="161"/>
      <c r="L71" s="161"/>
      <c r="M71" s="161">
        <v>0</v>
      </c>
      <c r="N71" s="161"/>
      <c r="O71" s="161"/>
      <c r="P71" s="210"/>
      <c r="Q71" s="162"/>
      <c r="R71" s="162"/>
      <c r="S71" s="163"/>
      <c r="T71" s="163"/>
      <c r="U71" s="163"/>
      <c r="V71" s="163"/>
      <c r="W71" s="163"/>
      <c r="X71" s="163"/>
      <c r="Y71" s="163"/>
      <c r="Z71" s="163"/>
      <c r="AA71" s="163"/>
      <c r="AB71" s="163"/>
      <c r="AC71" s="163"/>
      <c r="AD71" s="163"/>
      <c r="AE71" s="68" t="str">
        <f t="shared" ref="AE71" si="11">IF(OR(M71="",P71=""),"",ROUND(M71*P71,2))</f>
        <v/>
      </c>
      <c r="AF71" s="123" t="str">
        <f t="shared" ref="AF71" si="12">IF(OR(M71="",P71=""),"",M71*((1+Q71)*P71))</f>
        <v/>
      </c>
      <c r="AG71" s="121"/>
      <c r="AH71" s="122" t="s">
        <v>0</v>
      </c>
      <c r="AI71" s="157"/>
    </row>
    <row r="72" spans="1:38" ht="12" customHeight="1" x14ac:dyDescent="0.2">
      <c r="A72" s="67"/>
      <c r="B72" s="156">
        <v>19</v>
      </c>
      <c r="C72" s="160" t="s">
        <v>146</v>
      </c>
      <c r="D72" s="160"/>
      <c r="E72" s="160"/>
      <c r="F72" s="160"/>
      <c r="G72" s="160"/>
      <c r="H72" s="161" t="s">
        <v>147</v>
      </c>
      <c r="I72" s="161"/>
      <c r="J72" s="161"/>
      <c r="K72" s="161"/>
      <c r="L72" s="161"/>
      <c r="M72" s="161">
        <v>1</v>
      </c>
      <c r="N72" s="161"/>
      <c r="O72" s="161"/>
      <c r="P72" s="210"/>
      <c r="Q72" s="162"/>
      <c r="R72" s="162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68" t="str">
        <f t="shared" ref="AE72" si="13">IF(OR(M72="",P72=""),"",ROUND(M72*P72,2))</f>
        <v/>
      </c>
      <c r="AF72" s="123" t="str">
        <f t="shared" ref="AF72" si="14">IF(OR(M72="",P72=""),"",M72*((1+Q72)*P72))</f>
        <v/>
      </c>
      <c r="AG72" s="121"/>
      <c r="AH72" s="122" t="s">
        <v>0</v>
      </c>
      <c r="AI72" s="157"/>
    </row>
    <row r="73" spans="1:38" ht="12" customHeight="1" thickBot="1" x14ac:dyDescent="0.25">
      <c r="A73" s="67"/>
      <c r="B73" s="156">
        <v>20</v>
      </c>
      <c r="C73" s="160" t="s">
        <v>148</v>
      </c>
      <c r="D73" s="160"/>
      <c r="E73" s="160"/>
      <c r="F73" s="160"/>
      <c r="G73" s="160"/>
      <c r="H73" s="161"/>
      <c r="I73" s="161"/>
      <c r="J73" s="161"/>
      <c r="K73" s="161"/>
      <c r="L73" s="161"/>
      <c r="M73" s="161">
        <v>37</v>
      </c>
      <c r="N73" s="161"/>
      <c r="O73" s="161"/>
      <c r="P73" s="210"/>
      <c r="Q73" s="162"/>
      <c r="R73" s="162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68" t="str">
        <f t="shared" ref="AE73" si="15">IF(OR(M73="",P73=""),"",ROUND(M73*P73,2))</f>
        <v/>
      </c>
      <c r="AF73" s="123" t="str">
        <f t="shared" ref="AF73" si="16">IF(OR(M73="",P73=""),"",M73*((1+Q73)*P73))</f>
        <v/>
      </c>
      <c r="AG73" s="121"/>
      <c r="AH73" s="122" t="s">
        <v>0</v>
      </c>
      <c r="AI73" s="157"/>
    </row>
    <row r="74" spans="1:38" ht="10.15" hidden="1" customHeight="1" thickBot="1" x14ac:dyDescent="0.25">
      <c r="A74" s="67"/>
      <c r="B74" s="150"/>
      <c r="C74" s="167"/>
      <c r="D74" s="167"/>
      <c r="E74" s="167"/>
      <c r="F74" s="167"/>
      <c r="G74" s="167"/>
      <c r="H74" s="168"/>
      <c r="I74" s="168"/>
      <c r="J74" s="168"/>
      <c r="K74" s="168"/>
      <c r="L74" s="168"/>
      <c r="M74" s="168"/>
      <c r="N74" s="168"/>
      <c r="O74" s="168"/>
      <c r="P74" s="151"/>
      <c r="Q74" s="169"/>
      <c r="R74" s="169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68" t="str">
        <f t="shared" si="3"/>
        <v/>
      </c>
      <c r="AF74" s="152" t="str">
        <f t="shared" si="4"/>
        <v/>
      </c>
      <c r="AG74" s="153"/>
      <c r="AH74" s="154"/>
      <c r="AI74" s="155"/>
    </row>
    <row r="75" spans="1:38" s="77" customFormat="1" ht="19.149999999999999" customHeight="1" x14ac:dyDescent="0.2">
      <c r="A75" s="69"/>
      <c r="B75" s="70" t="s">
        <v>27</v>
      </c>
      <c r="C75" s="48"/>
      <c r="D75" s="71"/>
      <c r="E75" s="72"/>
      <c r="F75" s="72"/>
      <c r="G75" s="72"/>
      <c r="H75" s="71" t="s">
        <v>26</v>
      </c>
      <c r="I75" s="71"/>
      <c r="J75" s="71"/>
      <c r="K75" s="71"/>
      <c r="L75" s="73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4" t="str">
        <f>IF($AF$75="","","Ceníková cena bez DPH")</f>
        <v/>
      </c>
      <c r="Z75" s="74"/>
      <c r="AA75" s="74"/>
      <c r="AB75" s="74"/>
      <c r="AC75" s="74"/>
      <c r="AD75" s="74"/>
      <c r="AE75" s="74"/>
      <c r="AF75" s="75" t="str">
        <f>IF(SUM(AE14:AE74)&lt;=$AD$77,"",SUM(AE14:AE74))</f>
        <v/>
      </c>
      <c r="AG75" s="71"/>
      <c r="AH75" s="71"/>
      <c r="AI75" s="76"/>
      <c r="AK75" s="28"/>
    </row>
    <row r="76" spans="1:38" x14ac:dyDescent="0.2">
      <c r="A76" s="67"/>
      <c r="B76" s="171" t="s">
        <v>130</v>
      </c>
      <c r="C76" s="172"/>
      <c r="D76" s="172"/>
      <c r="E76" s="172"/>
      <c r="F76" s="172"/>
      <c r="G76" s="172"/>
      <c r="H76" s="172"/>
      <c r="I76" s="172"/>
      <c r="J76" s="186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87"/>
      <c r="V76" s="43"/>
      <c r="W76" s="78"/>
      <c r="X76" s="79"/>
      <c r="Y76" s="80" t="str">
        <f>IF($AF$75="","","Sleva bez DPH")</f>
        <v/>
      </c>
      <c r="AF76" s="81" t="str">
        <f>IF(SUM(AE14:AE54)&lt;=$AD$77,"",$AF$75-$AD$77)</f>
        <v/>
      </c>
      <c r="AG76" s="79"/>
      <c r="AH76" s="79"/>
      <c r="AI76" s="82"/>
    </row>
    <row r="77" spans="1:38" x14ac:dyDescent="0.2">
      <c r="A77" s="67"/>
      <c r="B77" s="173"/>
      <c r="C77" s="174"/>
      <c r="D77" s="174"/>
      <c r="E77" s="174"/>
      <c r="F77" s="174"/>
      <c r="G77" s="174"/>
      <c r="H77" s="174"/>
      <c r="I77" s="174"/>
      <c r="J77" s="173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88"/>
      <c r="V77" s="104"/>
      <c r="W77" s="104"/>
      <c r="X77" s="42"/>
      <c r="Y77" s="269" t="s">
        <v>24</v>
      </c>
      <c r="Z77" s="270"/>
      <c r="AA77" s="270"/>
      <c r="AB77" s="270"/>
      <c r="AC77" s="270"/>
      <c r="AD77" s="271">
        <f>IF($AI$78="ANO",IF(SUM(AE14:AE74)*0.9&lt;=SUM(AF14:AF74),SUM(AE14:AE74),SUM(AF14:AF74)*10/9),SUM(AF14:AF74))</f>
        <v>0</v>
      </c>
      <c r="AE77" s="271"/>
      <c r="AF77" s="272"/>
      <c r="AG77" s="83"/>
      <c r="AH77" s="83"/>
      <c r="AI77" s="84"/>
    </row>
    <row r="78" spans="1:38" x14ac:dyDescent="0.2">
      <c r="A78" s="67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88"/>
      <c r="V78" s="104"/>
      <c r="W78" s="104"/>
      <c r="X78" s="85"/>
      <c r="Y78" s="273">
        <v>0</v>
      </c>
      <c r="Z78" s="99" t="s">
        <v>8</v>
      </c>
      <c r="AA78" s="86"/>
      <c r="AB78" s="97"/>
      <c r="AC78" s="97"/>
      <c r="AD78" s="274">
        <f>Y78*AD77</f>
        <v>0</v>
      </c>
      <c r="AE78" s="274"/>
      <c r="AF78" s="275"/>
      <c r="AG78" s="87"/>
      <c r="AH78" s="87"/>
      <c r="AI78" s="88"/>
    </row>
    <row r="79" spans="1:38" ht="14.25" x14ac:dyDescent="0.2">
      <c r="A79" s="67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88"/>
      <c r="V79" s="104"/>
      <c r="W79" s="104"/>
      <c r="X79" s="42"/>
      <c r="Y79" s="89" t="s">
        <v>25</v>
      </c>
      <c r="Z79" s="90"/>
      <c r="AA79" s="90"/>
      <c r="AB79" s="91"/>
      <c r="AC79" s="90"/>
      <c r="AD79" s="184">
        <f>ROUND(SUM(AD77:AF78),0)</f>
        <v>0</v>
      </c>
      <c r="AE79" s="184"/>
      <c r="AF79" s="185"/>
      <c r="AG79" s="92"/>
      <c r="AH79" s="92"/>
      <c r="AI79" s="93"/>
    </row>
    <row r="80" spans="1:38" x14ac:dyDescent="0.2">
      <c r="A80" s="67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89"/>
      <c r="V80" s="104"/>
      <c r="W80" s="104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4"/>
      <c r="AL80" s="86"/>
    </row>
    <row r="81" spans="1:35" x14ac:dyDescent="0.2">
      <c r="A81" s="283"/>
      <c r="B81" s="284" t="s">
        <v>58</v>
      </c>
      <c r="C81" s="98"/>
      <c r="D81" s="98"/>
      <c r="E81" s="98"/>
      <c r="F81" s="98"/>
      <c r="G81" s="98"/>
      <c r="H81" s="98"/>
      <c r="I81" s="98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104"/>
      <c r="V81" s="104"/>
      <c r="W81" s="104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4"/>
    </row>
    <row r="82" spans="1:35" x14ac:dyDescent="0.2">
      <c r="A82" s="286"/>
      <c r="B82" s="287"/>
      <c r="C82" s="288"/>
      <c r="D82" s="288"/>
      <c r="E82" s="288"/>
      <c r="F82" s="288"/>
      <c r="G82" s="288"/>
      <c r="H82" s="288"/>
      <c r="I82" s="288"/>
      <c r="J82" s="288"/>
      <c r="K82" s="287"/>
      <c r="L82" s="287"/>
      <c r="M82" s="287"/>
      <c r="N82" s="287"/>
      <c r="O82" s="287"/>
      <c r="P82" s="287"/>
      <c r="Q82" s="289"/>
      <c r="R82" s="289"/>
      <c r="S82" s="289"/>
      <c r="T82" s="289"/>
      <c r="U82" s="66"/>
      <c r="V82" s="66"/>
      <c r="W82" s="66"/>
      <c r="X82" s="66"/>
      <c r="Y82" s="95"/>
      <c r="Z82" s="95"/>
      <c r="AA82" s="95"/>
      <c r="AB82" s="95"/>
      <c r="AC82" s="95"/>
      <c r="AD82" s="95"/>
      <c r="AE82" s="95"/>
      <c r="AF82" s="95"/>
      <c r="AG82" s="95"/>
      <c r="AH82" s="95"/>
    </row>
    <row r="83" spans="1:35" x14ac:dyDescent="0.2">
      <c r="A83" s="286"/>
      <c r="B83" s="289"/>
      <c r="C83" s="290"/>
      <c r="D83" s="290"/>
      <c r="E83" s="290"/>
      <c r="F83" s="290"/>
      <c r="G83" s="290"/>
      <c r="H83" s="290"/>
      <c r="I83" s="290"/>
      <c r="J83" s="290"/>
      <c r="K83" s="289"/>
      <c r="L83" s="289"/>
      <c r="M83" s="289"/>
      <c r="N83" s="289"/>
      <c r="O83" s="289"/>
      <c r="P83" s="289"/>
      <c r="Q83" s="286"/>
      <c r="R83" s="286"/>
      <c r="S83" s="286"/>
      <c r="T83" s="286"/>
    </row>
    <row r="84" spans="1:35" x14ac:dyDescent="0.2">
      <c r="A84" s="286"/>
      <c r="B84" s="4"/>
      <c r="C84" s="286"/>
      <c r="D84" s="286"/>
      <c r="E84" s="286"/>
      <c r="F84" s="286"/>
      <c r="G84" s="286"/>
      <c r="H84" s="286"/>
      <c r="I84" s="286"/>
      <c r="J84" s="286"/>
      <c r="K84" s="4"/>
      <c r="L84" s="286"/>
      <c r="M84" s="286"/>
      <c r="N84" s="286"/>
      <c r="O84" s="286"/>
      <c r="P84" s="286"/>
      <c r="Q84" s="286"/>
      <c r="R84" s="286"/>
      <c r="S84" s="286"/>
      <c r="T84" s="286"/>
    </row>
    <row r="85" spans="1:35" x14ac:dyDescent="0.2">
      <c r="A85" s="286"/>
      <c r="B85" s="4"/>
      <c r="C85" s="286"/>
      <c r="D85" s="286"/>
      <c r="E85" s="286"/>
      <c r="F85" s="286"/>
      <c r="G85" s="286"/>
      <c r="H85" s="286"/>
      <c r="I85" s="286"/>
      <c r="J85" s="286"/>
      <c r="K85" s="4"/>
      <c r="L85" s="286"/>
      <c r="M85" s="286"/>
      <c r="N85" s="286"/>
      <c r="O85" s="286"/>
      <c r="P85" s="286"/>
      <c r="Q85" s="286"/>
      <c r="R85" s="286"/>
      <c r="S85" s="286"/>
      <c r="T85" s="286"/>
    </row>
    <row r="86" spans="1:35" x14ac:dyDescent="0.2">
      <c r="A86" s="286"/>
      <c r="B86" s="4"/>
      <c r="C86" s="286"/>
      <c r="D86" s="286"/>
      <c r="E86" s="286"/>
      <c r="F86" s="286"/>
      <c r="G86" s="286"/>
      <c r="H86" s="286"/>
      <c r="I86" s="286"/>
      <c r="J86" s="286"/>
      <c r="K86" s="4"/>
      <c r="L86" s="286"/>
      <c r="M86" s="286"/>
      <c r="N86" s="286"/>
      <c r="O86" s="286"/>
      <c r="P86" s="286"/>
      <c r="Q86" s="286"/>
      <c r="R86" s="286"/>
      <c r="S86" s="286"/>
      <c r="T86" s="286"/>
    </row>
    <row r="87" spans="1:35" x14ac:dyDescent="0.2">
      <c r="A87" s="286"/>
      <c r="B87" s="4"/>
      <c r="C87" s="286"/>
      <c r="D87" s="286"/>
      <c r="E87" s="286"/>
      <c r="F87" s="286"/>
      <c r="G87" s="286"/>
      <c r="H87" s="286"/>
      <c r="I87" s="286"/>
      <c r="J87" s="286"/>
      <c r="K87" s="286"/>
      <c r="L87" s="286"/>
      <c r="M87" s="286"/>
      <c r="N87" s="286"/>
      <c r="O87" s="286"/>
      <c r="P87" s="286"/>
      <c r="Q87" s="286"/>
      <c r="R87" s="286"/>
      <c r="S87" s="286"/>
      <c r="T87" s="286"/>
    </row>
    <row r="88" spans="1:35" x14ac:dyDescent="0.2">
      <c r="A88" s="286"/>
      <c r="B88" s="4"/>
      <c r="C88" s="286"/>
      <c r="D88" s="286"/>
      <c r="E88" s="286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</row>
    <row r="89" spans="1:35" x14ac:dyDescent="0.2">
      <c r="A89" s="286"/>
      <c r="B89" s="4"/>
      <c r="C89" s="286"/>
      <c r="D89" s="286"/>
      <c r="E89" s="286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</row>
    <row r="90" spans="1:35" x14ac:dyDescent="0.2">
      <c r="A90" s="286"/>
      <c r="B90" s="4"/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</row>
    <row r="91" spans="1:35" x14ac:dyDescent="0.2">
      <c r="A91" s="286"/>
      <c r="B91" s="4"/>
      <c r="C91" s="286"/>
      <c r="D91" s="286"/>
      <c r="E91" s="286"/>
      <c r="F91" s="286"/>
      <c r="G91" s="286"/>
      <c r="H91" s="286"/>
      <c r="I91" s="286"/>
      <c r="J91" s="286"/>
      <c r="K91" s="286"/>
      <c r="L91" s="286"/>
      <c r="M91" s="286"/>
      <c r="N91" s="286"/>
      <c r="O91" s="286"/>
      <c r="P91" s="286"/>
      <c r="Q91" s="286"/>
      <c r="R91" s="286"/>
      <c r="S91" s="286"/>
      <c r="T91" s="286"/>
    </row>
    <row r="92" spans="1:35" x14ac:dyDescent="0.2">
      <c r="A92" s="286"/>
      <c r="B92" s="4"/>
      <c r="C92" s="286"/>
      <c r="D92" s="286"/>
      <c r="E92" s="286"/>
      <c r="F92" s="286"/>
      <c r="G92" s="286"/>
      <c r="H92" s="286"/>
      <c r="I92" s="286"/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</row>
    <row r="93" spans="1:35" x14ac:dyDescent="0.2">
      <c r="A93" s="286"/>
      <c r="B93" s="4"/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/>
      <c r="O93" s="286"/>
      <c r="P93" s="286"/>
      <c r="Q93" s="286"/>
      <c r="R93" s="286"/>
      <c r="S93" s="286"/>
      <c r="T93" s="286"/>
    </row>
    <row r="94" spans="1:35" x14ac:dyDescent="0.2">
      <c r="A94" s="286"/>
      <c r="B94" s="286"/>
      <c r="C94" s="286"/>
      <c r="D94" s="286"/>
      <c r="E94" s="291"/>
      <c r="F94" s="291"/>
      <c r="G94" s="291"/>
      <c r="H94" s="286"/>
      <c r="I94" s="286"/>
      <c r="J94" s="286"/>
      <c r="K94" s="286"/>
      <c r="L94" s="286"/>
      <c r="M94" s="286"/>
      <c r="N94" s="286"/>
      <c r="O94" s="286"/>
      <c r="P94" s="286"/>
      <c r="Q94" s="286"/>
      <c r="R94" s="286"/>
      <c r="S94" s="286"/>
      <c r="T94" s="286"/>
    </row>
    <row r="95" spans="1:35" x14ac:dyDescent="0.2">
      <c r="A95" s="286"/>
      <c r="B95" s="286"/>
      <c r="C95" s="286"/>
      <c r="D95" s="286"/>
      <c r="E95" s="291"/>
      <c r="F95" s="291"/>
      <c r="G95" s="291"/>
      <c r="H95" s="286"/>
      <c r="I95" s="286"/>
      <c r="J95" s="286"/>
      <c r="K95" s="286"/>
      <c r="L95" s="286"/>
      <c r="M95" s="286"/>
      <c r="N95" s="286"/>
      <c r="O95" s="286"/>
      <c r="P95" s="286"/>
      <c r="Q95" s="286"/>
      <c r="R95" s="286"/>
      <c r="S95" s="286"/>
      <c r="T95" s="286"/>
    </row>
    <row r="96" spans="1:35" x14ac:dyDescent="0.2">
      <c r="A96" s="286"/>
      <c r="B96" s="286"/>
      <c r="C96" s="286"/>
      <c r="D96" s="286"/>
      <c r="E96" s="291"/>
      <c r="F96" s="291"/>
      <c r="G96" s="291"/>
      <c r="H96" s="286"/>
      <c r="I96" s="286"/>
      <c r="J96" s="286"/>
      <c r="K96" s="286"/>
      <c r="L96" s="286"/>
      <c r="M96" s="286"/>
      <c r="N96" s="286"/>
      <c r="O96" s="286"/>
      <c r="P96" s="286"/>
      <c r="Q96" s="286"/>
      <c r="R96" s="286"/>
      <c r="S96" s="286"/>
      <c r="T96" s="286"/>
    </row>
    <row r="97" spans="1:20" x14ac:dyDescent="0.2">
      <c r="A97" s="286"/>
      <c r="B97" s="286"/>
      <c r="C97" s="286"/>
      <c r="D97" s="286"/>
      <c r="E97" s="291"/>
      <c r="F97" s="291"/>
      <c r="G97" s="291"/>
      <c r="H97" s="286"/>
      <c r="I97" s="286"/>
      <c r="J97" s="286"/>
      <c r="K97" s="286"/>
      <c r="L97" s="286"/>
      <c r="M97" s="286"/>
      <c r="N97" s="286"/>
      <c r="O97" s="286"/>
      <c r="P97" s="286"/>
      <c r="Q97" s="286"/>
      <c r="R97" s="286"/>
      <c r="S97" s="286"/>
      <c r="T97" s="286"/>
    </row>
    <row r="98" spans="1:20" x14ac:dyDescent="0.2">
      <c r="A98" s="286"/>
      <c r="B98" s="286"/>
      <c r="C98" s="286"/>
      <c r="D98" s="286"/>
      <c r="E98" s="291"/>
      <c r="F98" s="291"/>
      <c r="G98" s="291"/>
      <c r="H98" s="286"/>
      <c r="I98" s="286"/>
      <c r="J98" s="286"/>
      <c r="K98" s="286"/>
      <c r="L98" s="286"/>
      <c r="M98" s="286"/>
      <c r="N98" s="286"/>
      <c r="O98" s="286"/>
      <c r="P98" s="286"/>
      <c r="Q98" s="286"/>
      <c r="R98" s="286"/>
      <c r="S98" s="286"/>
      <c r="T98" s="286"/>
    </row>
    <row r="99" spans="1:20" x14ac:dyDescent="0.2">
      <c r="A99" s="286"/>
      <c r="B99" s="286"/>
      <c r="C99" s="286"/>
      <c r="D99" s="286"/>
      <c r="E99" s="291"/>
      <c r="F99" s="291"/>
      <c r="G99" s="291"/>
      <c r="H99" s="286"/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  <c r="T99" s="286"/>
    </row>
  </sheetData>
  <sheetProtection algorithmName="SHA-512" hashValue="TsOUKL3D/57PdwiP2qD/ZK/jgwG5OYwGhSkLPk329fE2XOgxPLz/R/Dmz1JMbZmjTUtTJ+a8+nJON/ZCoqdHXg==" saltValue="5dVEU07y2hdd6ywfkgRGkg==" spinCount="100000" sheet="1" formatCells="0" formatColumns="0" formatRows="0" insertRows="0" deleteRows="0"/>
  <dataConsolidate/>
  <mergeCells count="343">
    <mergeCell ref="S70:AD70"/>
    <mergeCell ref="H7:I7"/>
    <mergeCell ref="Z12:Z13"/>
    <mergeCell ref="T6:AB6"/>
    <mergeCell ref="C68:G68"/>
    <mergeCell ref="H68:L68"/>
    <mergeCell ref="M68:O68"/>
    <mergeCell ref="Q68:R68"/>
    <mergeCell ref="S68:AD68"/>
    <mergeCell ref="C69:G69"/>
    <mergeCell ref="H69:L69"/>
    <mergeCell ref="M69:O69"/>
    <mergeCell ref="Q69:R69"/>
    <mergeCell ref="S69:AD69"/>
    <mergeCell ref="H8:I8"/>
    <mergeCell ref="T9:X9"/>
    <mergeCell ref="H53:L53"/>
    <mergeCell ref="Q53:R53"/>
    <mergeCell ref="M53:O53"/>
    <mergeCell ref="K15:L15"/>
    <mergeCell ref="K16:L16"/>
    <mergeCell ref="K17:L17"/>
    <mergeCell ref="T19:U19"/>
    <mergeCell ref="C53:G53"/>
    <mergeCell ref="H5:R5"/>
    <mergeCell ref="AC8:AD8"/>
    <mergeCell ref="J1:M1"/>
    <mergeCell ref="O1:Z1"/>
    <mergeCell ref="K14:L14"/>
    <mergeCell ref="AC7:AD7"/>
    <mergeCell ref="M6:R6"/>
    <mergeCell ref="M8:R8"/>
    <mergeCell ref="M7:R7"/>
    <mergeCell ref="W12:W13"/>
    <mergeCell ref="T5:AI5"/>
    <mergeCell ref="AC12:AD13"/>
    <mergeCell ref="AA12:AB13"/>
    <mergeCell ref="AF6:AI6"/>
    <mergeCell ref="AF8:AI8"/>
    <mergeCell ref="AF7:AI7"/>
    <mergeCell ref="AI12:AI13"/>
    <mergeCell ref="AF9:AI9"/>
    <mergeCell ref="Z9:AD9"/>
    <mergeCell ref="T8:AB8"/>
    <mergeCell ref="T7:AB7"/>
    <mergeCell ref="AC6:AD6"/>
    <mergeCell ref="H6:I6"/>
    <mergeCell ref="Y12:Y13"/>
    <mergeCell ref="Q74:R74"/>
    <mergeCell ref="S74:AD74"/>
    <mergeCell ref="B76:I80"/>
    <mergeCell ref="K19:L19"/>
    <mergeCell ref="B12:B13"/>
    <mergeCell ref="M9:R9"/>
    <mergeCell ref="X12:X13"/>
    <mergeCell ref="K12:L13"/>
    <mergeCell ref="C12:C13"/>
    <mergeCell ref="D12:D13"/>
    <mergeCell ref="E12:G12"/>
    <mergeCell ref="J12:J13"/>
    <mergeCell ref="H12:H13"/>
    <mergeCell ref="I12:I13"/>
    <mergeCell ref="Q13:R13"/>
    <mergeCell ref="M12:O12"/>
    <mergeCell ref="P12:R12"/>
    <mergeCell ref="S12:U12"/>
    <mergeCell ref="V12:V13"/>
    <mergeCell ref="T13:U13"/>
    <mergeCell ref="AD79:AF79"/>
    <mergeCell ref="J76:U80"/>
    <mergeCell ref="AD77:AF77"/>
    <mergeCell ref="AD78:AF78"/>
    <mergeCell ref="C74:G74"/>
    <mergeCell ref="H74:L74"/>
    <mergeCell ref="M74:O74"/>
    <mergeCell ref="C55:G55"/>
    <mergeCell ref="H55:L55"/>
    <mergeCell ref="M55:O55"/>
    <mergeCell ref="C57:G57"/>
    <mergeCell ref="H57:L57"/>
    <mergeCell ref="M57:O57"/>
    <mergeCell ref="C59:G59"/>
    <mergeCell ref="H59:L59"/>
    <mergeCell ref="M59:O59"/>
    <mergeCell ref="C61:G61"/>
    <mergeCell ref="C63:G63"/>
    <mergeCell ref="H63:L63"/>
    <mergeCell ref="M63:O63"/>
    <mergeCell ref="C56:G56"/>
    <mergeCell ref="H56:L56"/>
    <mergeCell ref="M56:O56"/>
    <mergeCell ref="C70:G70"/>
    <mergeCell ref="H70:L70"/>
    <mergeCell ref="M70:O70"/>
    <mergeCell ref="C71:G71"/>
    <mergeCell ref="H71:L71"/>
    <mergeCell ref="Q19:R19"/>
    <mergeCell ref="Q14:R14"/>
    <mergeCell ref="K25:L25"/>
    <mergeCell ref="Q25:R25"/>
    <mergeCell ref="K29:L29"/>
    <mergeCell ref="Q29:R29"/>
    <mergeCell ref="K33:L33"/>
    <mergeCell ref="Q33:R33"/>
    <mergeCell ref="K37:L37"/>
    <mergeCell ref="Q37:R37"/>
    <mergeCell ref="T14:U14"/>
    <mergeCell ref="AA14:AB14"/>
    <mergeCell ref="AC14:AD14"/>
    <mergeCell ref="Q15:R15"/>
    <mergeCell ref="T15:U15"/>
    <mergeCell ref="AA15:AB15"/>
    <mergeCell ref="AC15:AD15"/>
    <mergeCell ref="Q16:R16"/>
    <mergeCell ref="T16:U16"/>
    <mergeCell ref="AA16:AB16"/>
    <mergeCell ref="AC16:AD16"/>
    <mergeCell ref="AA19:AB19"/>
    <mergeCell ref="AC19:AD19"/>
    <mergeCell ref="K20:L20"/>
    <mergeCell ref="Q20:R20"/>
    <mergeCell ref="T20:U20"/>
    <mergeCell ref="AA20:AB20"/>
    <mergeCell ref="AC20:AD20"/>
    <mergeCell ref="C54:G54"/>
    <mergeCell ref="H54:L54"/>
    <mergeCell ref="K23:L23"/>
    <mergeCell ref="Q23:R23"/>
    <mergeCell ref="T23:U23"/>
    <mergeCell ref="AA23:AB23"/>
    <mergeCell ref="AC23:AD23"/>
    <mergeCell ref="Q21:R21"/>
    <mergeCell ref="T21:U21"/>
    <mergeCell ref="AA21:AB21"/>
    <mergeCell ref="AC21:AD21"/>
    <mergeCell ref="K22:L22"/>
    <mergeCell ref="Q22:R22"/>
    <mergeCell ref="T22:U22"/>
    <mergeCell ref="AA22:AB22"/>
    <mergeCell ref="AC22:AD22"/>
    <mergeCell ref="K21:L21"/>
    <mergeCell ref="AA17:AB17"/>
    <mergeCell ref="AC17:AD17"/>
    <mergeCell ref="K18:L18"/>
    <mergeCell ref="Q18:R18"/>
    <mergeCell ref="T18:U18"/>
    <mergeCell ref="AA18:AB18"/>
    <mergeCell ref="AC18:AD18"/>
    <mergeCell ref="Q17:R17"/>
    <mergeCell ref="T17:U17"/>
    <mergeCell ref="T25:U25"/>
    <mergeCell ref="AA25:AB25"/>
    <mergeCell ref="AC25:AD25"/>
    <mergeCell ref="K24:L24"/>
    <mergeCell ref="Q24:R24"/>
    <mergeCell ref="T24:U24"/>
    <mergeCell ref="AA24:AB24"/>
    <mergeCell ref="AC24:AD24"/>
    <mergeCell ref="K27:L27"/>
    <mergeCell ref="Q27:R27"/>
    <mergeCell ref="T27:U27"/>
    <mergeCell ref="AA27:AB27"/>
    <mergeCell ref="AC27:AD27"/>
    <mergeCell ref="K26:L26"/>
    <mergeCell ref="Q26:R26"/>
    <mergeCell ref="T26:U26"/>
    <mergeCell ref="AA26:AB26"/>
    <mergeCell ref="AC26:AD26"/>
    <mergeCell ref="T29:U29"/>
    <mergeCell ref="AA29:AB29"/>
    <mergeCell ref="AC29:AD29"/>
    <mergeCell ref="K28:L28"/>
    <mergeCell ref="Q28:R28"/>
    <mergeCell ref="T28:U28"/>
    <mergeCell ref="AA28:AB28"/>
    <mergeCell ref="AC28:AD28"/>
    <mergeCell ref="K31:L31"/>
    <mergeCell ref="Q31:R31"/>
    <mergeCell ref="T31:U31"/>
    <mergeCell ref="AA31:AB31"/>
    <mergeCell ref="AC31:AD31"/>
    <mergeCell ref="K30:L30"/>
    <mergeCell ref="Q30:R30"/>
    <mergeCell ref="T30:U30"/>
    <mergeCell ref="AA30:AB30"/>
    <mergeCell ref="AC30:AD30"/>
    <mergeCell ref="T33:U33"/>
    <mergeCell ref="AA33:AB33"/>
    <mergeCell ref="AC33:AD33"/>
    <mergeCell ref="K32:L32"/>
    <mergeCell ref="Q32:R32"/>
    <mergeCell ref="T32:U32"/>
    <mergeCell ref="AA32:AB32"/>
    <mergeCell ref="AC32:AD32"/>
    <mergeCell ref="K35:L35"/>
    <mergeCell ref="Q35:R35"/>
    <mergeCell ref="T35:U35"/>
    <mergeCell ref="AA35:AB35"/>
    <mergeCell ref="AC35:AD35"/>
    <mergeCell ref="K34:L34"/>
    <mergeCell ref="Q34:R34"/>
    <mergeCell ref="T34:U34"/>
    <mergeCell ref="AA34:AB34"/>
    <mergeCell ref="AC34:AD34"/>
    <mergeCell ref="T37:U37"/>
    <mergeCell ref="AA37:AB37"/>
    <mergeCell ref="AC37:AD37"/>
    <mergeCell ref="K36:L36"/>
    <mergeCell ref="Q36:R36"/>
    <mergeCell ref="T36:U36"/>
    <mergeCell ref="AA36:AB36"/>
    <mergeCell ref="AC36:AD36"/>
    <mergeCell ref="K39:L39"/>
    <mergeCell ref="Q39:R39"/>
    <mergeCell ref="T39:U39"/>
    <mergeCell ref="AA39:AB39"/>
    <mergeCell ref="AC39:AD39"/>
    <mergeCell ref="K38:L38"/>
    <mergeCell ref="Q38:R38"/>
    <mergeCell ref="T38:U38"/>
    <mergeCell ref="AA38:AB38"/>
    <mergeCell ref="AC38:AD38"/>
    <mergeCell ref="T41:U41"/>
    <mergeCell ref="AA41:AB41"/>
    <mergeCell ref="AC41:AD41"/>
    <mergeCell ref="K40:L40"/>
    <mergeCell ref="Q40:R40"/>
    <mergeCell ref="T40:U40"/>
    <mergeCell ref="AA40:AB40"/>
    <mergeCell ref="AC40:AD40"/>
    <mergeCell ref="K43:L43"/>
    <mergeCell ref="Q43:R43"/>
    <mergeCell ref="T43:U43"/>
    <mergeCell ref="AA43:AB43"/>
    <mergeCell ref="AC43:AD43"/>
    <mergeCell ref="K42:L42"/>
    <mergeCell ref="Q42:R42"/>
    <mergeCell ref="T42:U42"/>
    <mergeCell ref="AA42:AB42"/>
    <mergeCell ref="AC42:AD42"/>
    <mergeCell ref="K41:L41"/>
    <mergeCell ref="Q41:R41"/>
    <mergeCell ref="T45:U45"/>
    <mergeCell ref="AA45:AB45"/>
    <mergeCell ref="AC45:AD45"/>
    <mergeCell ref="K44:L44"/>
    <mergeCell ref="Q44:R44"/>
    <mergeCell ref="T44:U44"/>
    <mergeCell ref="AA44:AB44"/>
    <mergeCell ref="AC44:AD44"/>
    <mergeCell ref="K47:L47"/>
    <mergeCell ref="Q47:R47"/>
    <mergeCell ref="T47:U47"/>
    <mergeCell ref="AA47:AB47"/>
    <mergeCell ref="AC47:AD47"/>
    <mergeCell ref="K46:L46"/>
    <mergeCell ref="Q46:R46"/>
    <mergeCell ref="T46:U46"/>
    <mergeCell ref="AA46:AB46"/>
    <mergeCell ref="AC46:AD46"/>
    <mergeCell ref="K45:L45"/>
    <mergeCell ref="Q45:R45"/>
    <mergeCell ref="T49:U49"/>
    <mergeCell ref="AA49:AB49"/>
    <mergeCell ref="AC49:AD49"/>
    <mergeCell ref="K48:L48"/>
    <mergeCell ref="Q48:R48"/>
    <mergeCell ref="T48:U48"/>
    <mergeCell ref="AA48:AB48"/>
    <mergeCell ref="AC48:AD48"/>
    <mergeCell ref="Q56:R56"/>
    <mergeCell ref="S56:AD56"/>
    <mergeCell ref="K50:L50"/>
    <mergeCell ref="Q50:R50"/>
    <mergeCell ref="T50:U50"/>
    <mergeCell ref="AA50:AB50"/>
    <mergeCell ref="AC50:AD50"/>
    <mergeCell ref="Q54:R54"/>
    <mergeCell ref="S54:AD54"/>
    <mergeCell ref="Q55:R55"/>
    <mergeCell ref="S55:AD55"/>
    <mergeCell ref="M54:O54"/>
    <mergeCell ref="K49:L49"/>
    <mergeCell ref="Q49:R49"/>
    <mergeCell ref="S59:AD59"/>
    <mergeCell ref="C60:G60"/>
    <mergeCell ref="H60:L60"/>
    <mergeCell ref="M60:O60"/>
    <mergeCell ref="Q60:R60"/>
    <mergeCell ref="S60:AD60"/>
    <mergeCell ref="Q57:R57"/>
    <mergeCell ref="S57:AD57"/>
    <mergeCell ref="C58:G58"/>
    <mergeCell ref="H58:L58"/>
    <mergeCell ref="M58:O58"/>
    <mergeCell ref="Q58:R58"/>
    <mergeCell ref="S58:AD58"/>
    <mergeCell ref="Q59:R59"/>
    <mergeCell ref="Q63:R63"/>
    <mergeCell ref="S63:AD63"/>
    <mergeCell ref="H61:L61"/>
    <mergeCell ref="M61:O61"/>
    <mergeCell ref="Q61:R61"/>
    <mergeCell ref="S61:AD61"/>
    <mergeCell ref="C62:G62"/>
    <mergeCell ref="H62:L62"/>
    <mergeCell ref="M62:O62"/>
    <mergeCell ref="Q62:R62"/>
    <mergeCell ref="S62:AD62"/>
    <mergeCell ref="M71:O71"/>
    <mergeCell ref="Q71:R71"/>
    <mergeCell ref="S71:AD71"/>
    <mergeCell ref="Q65:R65"/>
    <mergeCell ref="S65:AD65"/>
    <mergeCell ref="C64:G64"/>
    <mergeCell ref="H64:L64"/>
    <mergeCell ref="M64:O64"/>
    <mergeCell ref="Q64:R64"/>
    <mergeCell ref="S64:AD64"/>
    <mergeCell ref="C67:G67"/>
    <mergeCell ref="H67:L67"/>
    <mergeCell ref="M67:O67"/>
    <mergeCell ref="Q67:R67"/>
    <mergeCell ref="S67:AD67"/>
    <mergeCell ref="C66:G66"/>
    <mergeCell ref="H66:L66"/>
    <mergeCell ref="M66:O66"/>
    <mergeCell ref="Q66:R66"/>
    <mergeCell ref="S66:AD66"/>
    <mergeCell ref="C65:G65"/>
    <mergeCell ref="H65:L65"/>
    <mergeCell ref="M65:O65"/>
    <mergeCell ref="Q70:R70"/>
    <mergeCell ref="C72:G72"/>
    <mergeCell ref="H72:L72"/>
    <mergeCell ref="M72:O72"/>
    <mergeCell ref="Q72:R72"/>
    <mergeCell ref="S72:AD72"/>
    <mergeCell ref="C73:G73"/>
    <mergeCell ref="H73:L73"/>
    <mergeCell ref="M73:O73"/>
    <mergeCell ref="Q73:R73"/>
    <mergeCell ref="S73:AD73"/>
  </mergeCells>
  <phoneticPr fontId="1" type="noConversion"/>
  <conditionalFormatting sqref="B51">
    <cfRule type="expression" dxfId="9" priority="94" stopIfTrue="1">
      <formula>COUNTIF(D51,"x")=1</formula>
    </cfRule>
  </conditionalFormatting>
  <conditionalFormatting sqref="T6:AB6">
    <cfRule type="cellIs" dxfId="8" priority="73" stopIfTrue="1" operator="equal">
      <formula>"jméno a příjmení"</formula>
    </cfRule>
  </conditionalFormatting>
  <conditionalFormatting sqref="T7:AB7">
    <cfRule type="cellIs" dxfId="7" priority="72" stopIfTrue="1" operator="equal">
      <formula>"Adresa"</formula>
    </cfRule>
  </conditionalFormatting>
  <conditionalFormatting sqref="T5:AI5">
    <cfRule type="cellIs" dxfId="6" priority="64" stopIfTrue="1" operator="equal">
      <formula>"Firma"</formula>
    </cfRule>
  </conditionalFormatting>
  <conditionalFormatting sqref="T8:AB8">
    <cfRule type="cellIs" dxfId="5" priority="39" stopIfTrue="1" operator="equal">
      <formula>"Město"</formula>
    </cfRule>
    <cfRule type="cellIs" dxfId="4" priority="40" stopIfTrue="1" operator="equal">
      <formula>"Adresa"</formula>
    </cfRule>
  </conditionalFormatting>
  <conditionalFormatting sqref="O1">
    <cfRule type="cellIs" dxfId="3" priority="15" stopIfTrue="1" operator="equal">
      <formula>"název akce"</formula>
    </cfRule>
  </conditionalFormatting>
  <conditionalFormatting sqref="J1">
    <cfRule type="cellIs" dxfId="2" priority="14" stopIfTrue="1" operator="equal">
      <formula>""</formula>
    </cfRule>
  </conditionalFormatting>
  <conditionalFormatting sqref="Q54:R74">
    <cfRule type="cellIs" dxfId="1" priority="12" operator="greaterThan">
      <formula>0</formula>
    </cfRule>
  </conditionalFormatting>
  <conditionalFormatting sqref="B14:B50">
    <cfRule type="expression" dxfId="0" priority="1" stopIfTrue="1">
      <formula>COUNTIF(E14,"x")=1</formula>
    </cfRule>
  </conditionalFormatting>
  <printOptions horizontalCentered="1"/>
  <pageMargins left="0.11811023622047245" right="0.11811023622047245" top="0.35433070866141736" bottom="0.35433070866141736" header="0" footer="0"/>
  <pageSetup paperSize="9" scale="63" fitToHeight="0" orientation="landscape" r:id="rId1"/>
  <headerFooter>
    <oddFooter>&amp;Rstrana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alsiDvere">
                <anchor moveWithCells="1">
                  <from>
                    <xdr:col>28</xdr:col>
                    <xdr:colOff>95250</xdr:colOff>
                    <xdr:row>10</xdr:row>
                    <xdr:rowOff>19050</xdr:rowOff>
                  </from>
                  <to>
                    <xdr:col>31</xdr:col>
                    <xdr:colOff>704850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DalsiKovani">
                <anchor moveWithCells="1">
                  <from>
                    <xdr:col>29</xdr:col>
                    <xdr:colOff>76200</xdr:colOff>
                    <xdr:row>51</xdr:row>
                    <xdr:rowOff>9525</xdr:rowOff>
                  </from>
                  <to>
                    <xdr:col>34</xdr:col>
                    <xdr:colOff>28575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Button 4">
              <controlPr defaultSize="0" print="0" autoFill="0" autoPict="0" macro="[0]!DalsiStejneDvere">
                <anchor moveWithCells="1">
                  <from>
                    <xdr:col>24</xdr:col>
                    <xdr:colOff>76200</xdr:colOff>
                    <xdr:row>10</xdr:row>
                    <xdr:rowOff>19050</xdr:rowOff>
                  </from>
                  <to>
                    <xdr:col>25</xdr:col>
                    <xdr:colOff>228600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7" name="Button 345">
              <controlPr defaultSize="0" print="0" autoFill="0" autoPict="0" macro="[0]!DalsiPrazdneDvere" altText="poznámkový řádek">
                <anchor moveWithCells="1">
                  <from>
                    <xdr:col>31</xdr:col>
                    <xdr:colOff>723900</xdr:colOff>
                    <xdr:row>10</xdr:row>
                    <xdr:rowOff>9525</xdr:rowOff>
                  </from>
                  <to>
                    <xdr:col>34</xdr:col>
                    <xdr:colOff>819150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8" name="Button 386">
              <controlPr defaultSize="0" print="0" autoFill="0" autoPict="0" macro="[0]!Tisk">
                <anchor moveWithCells="1">
                  <from>
                    <xdr:col>29</xdr:col>
                    <xdr:colOff>66675</xdr:colOff>
                    <xdr:row>81</xdr:row>
                    <xdr:rowOff>0</xdr:rowOff>
                  </from>
                  <to>
                    <xdr:col>31</xdr:col>
                    <xdr:colOff>781050</xdr:colOff>
                    <xdr:row>82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9" name="Button 387">
              <controlPr defaultSize="0" print="0" autoFill="0" autoPict="0" macro="[0]!PDF">
                <anchor moveWithCells="1">
                  <from>
                    <xdr:col>31</xdr:col>
                    <xdr:colOff>790575</xdr:colOff>
                    <xdr:row>81</xdr:row>
                    <xdr:rowOff>0</xdr:rowOff>
                  </from>
                  <to>
                    <xdr:col>34</xdr:col>
                    <xdr:colOff>800100</xdr:colOff>
                    <xdr:row>82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10" name="Button 388">
              <controlPr defaultSize="0" print="0" autoFill="0" autoPict="0" macro="[0]!DalsiDvereMezi">
                <anchor moveWithCells="1">
                  <from>
                    <xdr:col>22</xdr:col>
                    <xdr:colOff>9525</xdr:colOff>
                    <xdr:row>10</xdr:row>
                    <xdr:rowOff>19050</xdr:rowOff>
                  </from>
                  <to>
                    <xdr:col>23</xdr:col>
                    <xdr:colOff>381000</xdr:colOff>
                    <xdr:row>10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11" name="Button 389">
              <controlPr defaultSize="0" print="0" autoFill="0" autoPict="0" macro="[0]!ViceStejnychDveri" altText="zkopíruj označené">
                <anchor moveWithCells="1">
                  <from>
                    <xdr:col>18</xdr:col>
                    <xdr:colOff>247650</xdr:colOff>
                    <xdr:row>10</xdr:row>
                    <xdr:rowOff>19050</xdr:rowOff>
                  </from>
                  <to>
                    <xdr:col>21</xdr:col>
                    <xdr:colOff>419100</xdr:colOff>
                    <xdr:row>10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D18"/>
  <sheetViews>
    <sheetView workbookViewId="0">
      <selection activeCell="G14" sqref="G14"/>
    </sheetView>
  </sheetViews>
  <sheetFormatPr defaultRowHeight="12.75" x14ac:dyDescent="0.2"/>
  <cols>
    <col min="4" max="4" width="24.7109375" customWidth="1"/>
  </cols>
  <sheetData>
    <row r="1" spans="1:4" x14ac:dyDescent="0.2">
      <c r="A1" s="2"/>
      <c r="B1" s="2" t="s">
        <v>43</v>
      </c>
      <c r="D1" s="1"/>
    </row>
    <row r="2" spans="1:4" x14ac:dyDescent="0.2">
      <c r="B2" t="s">
        <v>44</v>
      </c>
      <c r="D2" s="2"/>
    </row>
    <row r="3" spans="1:4" x14ac:dyDescent="0.2">
      <c r="B3" t="s">
        <v>34</v>
      </c>
    </row>
    <row r="4" spans="1:4" x14ac:dyDescent="0.2">
      <c r="B4" t="s">
        <v>45</v>
      </c>
      <c r="D4" s="2" t="s">
        <v>57</v>
      </c>
    </row>
    <row r="5" spans="1:4" x14ac:dyDescent="0.2">
      <c r="B5" t="s">
        <v>46</v>
      </c>
    </row>
    <row r="6" spans="1:4" x14ac:dyDescent="0.2">
      <c r="B6" t="s">
        <v>35</v>
      </c>
    </row>
    <row r="7" spans="1:4" x14ac:dyDescent="0.2">
      <c r="B7" t="s">
        <v>47</v>
      </c>
    </row>
    <row r="8" spans="1:4" x14ac:dyDescent="0.2">
      <c r="B8" t="s">
        <v>48</v>
      </c>
    </row>
    <row r="9" spans="1:4" x14ac:dyDescent="0.2">
      <c r="B9" t="s">
        <v>49</v>
      </c>
    </row>
    <row r="10" spans="1:4" x14ac:dyDescent="0.2">
      <c r="B10" t="s">
        <v>50</v>
      </c>
    </row>
    <row r="11" spans="1:4" x14ac:dyDescent="0.2">
      <c r="B11" t="s">
        <v>32</v>
      </c>
    </row>
    <row r="12" spans="1:4" x14ac:dyDescent="0.2">
      <c r="B12" t="s">
        <v>51</v>
      </c>
    </row>
    <row r="13" spans="1:4" x14ac:dyDescent="0.2">
      <c r="B13" t="s">
        <v>52</v>
      </c>
    </row>
    <row r="14" spans="1:4" x14ac:dyDescent="0.2">
      <c r="B14" t="s">
        <v>53</v>
      </c>
    </row>
    <row r="15" spans="1:4" x14ac:dyDescent="0.2">
      <c r="B15" t="s">
        <v>54</v>
      </c>
    </row>
    <row r="16" spans="1:4" x14ac:dyDescent="0.2">
      <c r="B16" t="s">
        <v>33</v>
      </c>
    </row>
    <row r="17" spans="2:2" x14ac:dyDescent="0.2">
      <c r="B17" t="s">
        <v>55</v>
      </c>
    </row>
    <row r="18" spans="2:2" x14ac:dyDescent="0.2">
      <c r="B18" s="2" t="s">
        <v>56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15</vt:i4>
      </vt:variant>
    </vt:vector>
  </HeadingPairs>
  <TitlesOfParts>
    <vt:vector size="16" baseType="lpstr">
      <vt:lpstr>Cenová nabídka</vt:lpstr>
      <vt:lpstr>datvyp</vt:lpstr>
      <vt:lpstr>Dvere</vt:lpstr>
      <vt:lpstr>jmprij</vt:lpstr>
      <vt:lpstr>Konec_Kovani</vt:lpstr>
      <vt:lpstr>Kovani</vt:lpstr>
      <vt:lpstr>Lak_S</vt:lpstr>
      <vt:lpstr>MK</vt:lpstr>
      <vt:lpstr>NK</vt:lpstr>
      <vt:lpstr>OK</vt:lpstr>
      <vt:lpstr>PK</vt:lpstr>
      <vt:lpstr>POM</vt:lpstr>
      <vt:lpstr>SK</vt:lpstr>
      <vt:lpstr>Upozorneni</vt:lpstr>
      <vt:lpstr>Zacatek_dvere</vt:lpstr>
      <vt:lpstr>Zamek_S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Hynek Žofka</dc:creator>
  <cp:lastModifiedBy>Caklová Eva</cp:lastModifiedBy>
  <cp:lastPrinted>2025-08-25T12:48:42Z</cp:lastPrinted>
  <dcterms:created xsi:type="dcterms:W3CDTF">2008-10-24T14:19:54Z</dcterms:created>
  <dcterms:modified xsi:type="dcterms:W3CDTF">2025-10-09T06:52:21Z</dcterms:modified>
</cp:coreProperties>
</file>