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19035" windowHeight="12015" firstSheet="2" activeTab="3"/>
  </bookViews>
  <sheets>
    <sheet name="parcely 1 " sheetId="1" state="hidden" r:id="rId1"/>
    <sheet name="List1" sheetId="2" state="hidden" r:id="rId2"/>
    <sheet name="bukov" sheetId="3" r:id="rId3"/>
    <sheet name="onkologie a sexuologie" sheetId="5" r:id="rId4"/>
    <sheet name="celkem" sheetId="4" r:id="rId5"/>
  </sheets>
  <definedNames/>
  <calcPr calcId="125725"/>
</workbook>
</file>

<file path=xl/sharedStrings.xml><?xml version="1.0" encoding="utf-8"?>
<sst xmlns="http://schemas.openxmlformats.org/spreadsheetml/2006/main" count="2571" uniqueCount="557">
  <si>
    <t>Číslo</t>
  </si>
  <si>
    <t>Typ</t>
  </si>
  <si>
    <t>Budova</t>
  </si>
  <si>
    <t>Výměra</t>
  </si>
  <si>
    <t>Druh</t>
  </si>
  <si>
    <t>Název K.Ú.</t>
  </si>
  <si>
    <t>1262</t>
  </si>
  <si>
    <t>PKN</t>
  </si>
  <si>
    <t>683</t>
  </si>
  <si>
    <t>travní p.</t>
  </si>
  <si>
    <t>Bukov</t>
  </si>
  <si>
    <t>1265/1</t>
  </si>
  <si>
    <t>5674</t>
  </si>
  <si>
    <t>ostat.pl.</t>
  </si>
  <si>
    <t>1265/2</t>
  </si>
  <si>
    <t>bez čp/če</t>
  </si>
  <si>
    <t>6</t>
  </si>
  <si>
    <t>zast. pl.</t>
  </si>
  <si>
    <t>1266</t>
  </si>
  <si>
    <t>1391</t>
  </si>
  <si>
    <t>1269/2</t>
  </si>
  <si>
    <t>285</t>
  </si>
  <si>
    <t>1278/1</t>
  </si>
  <si>
    <t>č.p. 285</t>
  </si>
  <si>
    <t>5617</t>
  </si>
  <si>
    <t>1278/2</t>
  </si>
  <si>
    <t>403</t>
  </si>
  <si>
    <t>1279</t>
  </si>
  <si>
    <t>471</t>
  </si>
  <si>
    <t>1280</t>
  </si>
  <si>
    <t>172</t>
  </si>
  <si>
    <t>1281</t>
  </si>
  <si>
    <t>151</t>
  </si>
  <si>
    <t>1282/1</t>
  </si>
  <si>
    <t>61202</t>
  </si>
  <si>
    <t>1282/2</t>
  </si>
  <si>
    <t>19</t>
  </si>
  <si>
    <t>1282/4</t>
  </si>
  <si>
    <t>558</t>
  </si>
  <si>
    <t>1282/5</t>
  </si>
  <si>
    <t>428</t>
  </si>
  <si>
    <t>1282/6</t>
  </si>
  <si>
    <t>112</t>
  </si>
  <si>
    <t>1282/7</t>
  </si>
  <si>
    <t>1282/8</t>
  </si>
  <si>
    <t>187</t>
  </si>
  <si>
    <t>1282/9</t>
  </si>
  <si>
    <t>29</t>
  </si>
  <si>
    <t>1283/1</t>
  </si>
  <si>
    <t>14761</t>
  </si>
  <si>
    <t>1283/2</t>
  </si>
  <si>
    <t>95</t>
  </si>
  <si>
    <t>1283/3</t>
  </si>
  <si>
    <t>25</t>
  </si>
  <si>
    <t>1283/4</t>
  </si>
  <si>
    <t>1792</t>
  </si>
  <si>
    <t>1284/1</t>
  </si>
  <si>
    <t>3437</t>
  </si>
  <si>
    <t>1284/2</t>
  </si>
  <si>
    <t>180</t>
  </si>
  <si>
    <t>1285/1</t>
  </si>
  <si>
    <t>3066</t>
  </si>
  <si>
    <t>1285/2</t>
  </si>
  <si>
    <t>476</t>
  </si>
  <si>
    <t>1286</t>
  </si>
  <si>
    <t>923</t>
  </si>
  <si>
    <t>1287/2</t>
  </si>
  <si>
    <t>5248</t>
  </si>
  <si>
    <t>1287/4</t>
  </si>
  <si>
    <t>577</t>
  </si>
  <si>
    <t>1287/5</t>
  </si>
  <si>
    <t>570</t>
  </si>
  <si>
    <t>1287/6</t>
  </si>
  <si>
    <t>486</t>
  </si>
  <si>
    <t>1293/2</t>
  </si>
  <si>
    <t>1735</t>
  </si>
  <si>
    <t>1296/1</t>
  </si>
  <si>
    <t>12442</t>
  </si>
  <si>
    <t>1296/2</t>
  </si>
  <si>
    <t>3783</t>
  </si>
  <si>
    <t>1296/3</t>
  </si>
  <si>
    <t>63</t>
  </si>
  <si>
    <t>1296/7</t>
  </si>
  <si>
    <t>209</t>
  </si>
  <si>
    <t>1296/18</t>
  </si>
  <si>
    <t>405</t>
  </si>
  <si>
    <t>1296/20</t>
  </si>
  <si>
    <t>357</t>
  </si>
  <si>
    <t>1296/21</t>
  </si>
  <si>
    <t>č.p. 766</t>
  </si>
  <si>
    <t>1310</t>
  </si>
  <si>
    <t>1296/22</t>
  </si>
  <si>
    <t>205</t>
  </si>
  <si>
    <t>1296/23</t>
  </si>
  <si>
    <t>2923</t>
  </si>
  <si>
    <t>1296/24</t>
  </si>
  <si>
    <t>80</t>
  </si>
  <si>
    <t>1296/25</t>
  </si>
  <si>
    <t>717</t>
  </si>
  <si>
    <t>1296/26</t>
  </si>
  <si>
    <t>1487</t>
  </si>
  <si>
    <t>1296/27</t>
  </si>
  <si>
    <t>3713</t>
  </si>
  <si>
    <t>1296/28</t>
  </si>
  <si>
    <t>1697</t>
  </si>
  <si>
    <t>1296/29</t>
  </si>
  <si>
    <t>481</t>
  </si>
  <si>
    <t>1296/30</t>
  </si>
  <si>
    <t>738</t>
  </si>
  <si>
    <t>1296/31</t>
  </si>
  <si>
    <t>848</t>
  </si>
  <si>
    <t>1296/32</t>
  </si>
  <si>
    <t>102</t>
  </si>
  <si>
    <t>1296/33</t>
  </si>
  <si>
    <t>2428</t>
  </si>
  <si>
    <t>1296/34</t>
  </si>
  <si>
    <t>237</t>
  </si>
  <si>
    <t>1296/35</t>
  </si>
  <si>
    <t>353</t>
  </si>
  <si>
    <t>1296/36</t>
  </si>
  <si>
    <t>53</t>
  </si>
  <si>
    <t>1296/37</t>
  </si>
  <si>
    <t>85</t>
  </si>
  <si>
    <t>1296/39</t>
  </si>
  <si>
    <t>10761</t>
  </si>
  <si>
    <t>1296/41</t>
  </si>
  <si>
    <t>191</t>
  </si>
  <si>
    <t>1296/42</t>
  </si>
  <si>
    <t>1296/43</t>
  </si>
  <si>
    <t>1189</t>
  </si>
  <si>
    <t>1296/44</t>
  </si>
  <si>
    <t>50</t>
  </si>
  <si>
    <t>1296/45</t>
  </si>
  <si>
    <t>1112</t>
  </si>
  <si>
    <t>1296/46</t>
  </si>
  <si>
    <t>799</t>
  </si>
  <si>
    <t>1296/47</t>
  </si>
  <si>
    <t>1296/48</t>
  </si>
  <si>
    <t>615</t>
  </si>
  <si>
    <t>1296/49</t>
  </si>
  <si>
    <t>1296/50</t>
  </si>
  <si>
    <t>208</t>
  </si>
  <si>
    <t>1296/51</t>
  </si>
  <si>
    <t>3486</t>
  </si>
  <si>
    <t>1296/52</t>
  </si>
  <si>
    <t>118</t>
  </si>
  <si>
    <t>1296/53</t>
  </si>
  <si>
    <t>176</t>
  </si>
  <si>
    <t>1296/54</t>
  </si>
  <si>
    <t>93</t>
  </si>
  <si>
    <t>1296/55</t>
  </si>
  <si>
    <t>185</t>
  </si>
  <si>
    <t>1296/56</t>
  </si>
  <si>
    <t>514</t>
  </si>
  <si>
    <t>1296/57</t>
  </si>
  <si>
    <t>108</t>
  </si>
  <si>
    <t>1296/58</t>
  </si>
  <si>
    <t>1523</t>
  </si>
  <si>
    <t>1296/59</t>
  </si>
  <si>
    <t>959</t>
  </si>
  <si>
    <t>1296/60</t>
  </si>
  <si>
    <t>81</t>
  </si>
  <si>
    <t>1296/62</t>
  </si>
  <si>
    <t>2884</t>
  </si>
  <si>
    <t>1296/63</t>
  </si>
  <si>
    <t>1331</t>
  </si>
  <si>
    <t>1296/64</t>
  </si>
  <si>
    <t>39</t>
  </si>
  <si>
    <t>1296/65</t>
  </si>
  <si>
    <t>1982</t>
  </si>
  <si>
    <t>1296/66</t>
  </si>
  <si>
    <t>457</t>
  </si>
  <si>
    <t>1296/67</t>
  </si>
  <si>
    <t>86</t>
  </si>
  <si>
    <t>1296/68</t>
  </si>
  <si>
    <t>125</t>
  </si>
  <si>
    <t>1296/69</t>
  </si>
  <si>
    <t>2655</t>
  </si>
  <si>
    <t>1296/70</t>
  </si>
  <si>
    <t>545</t>
  </si>
  <si>
    <t>1296/71</t>
  </si>
  <si>
    <t>544</t>
  </si>
  <si>
    <t>1296/72</t>
  </si>
  <si>
    <t>4446</t>
  </si>
  <si>
    <t>1296/73</t>
  </si>
  <si>
    <t>225</t>
  </si>
  <si>
    <t>1296/74</t>
  </si>
  <si>
    <t>101</t>
  </si>
  <si>
    <t>1296/75</t>
  </si>
  <si>
    <t>1296/76</t>
  </si>
  <si>
    <t>328</t>
  </si>
  <si>
    <t>1296/77</t>
  </si>
  <si>
    <t>92</t>
  </si>
  <si>
    <t>1296/78</t>
  </si>
  <si>
    <t>66</t>
  </si>
  <si>
    <t>1296/79</t>
  </si>
  <si>
    <t>572</t>
  </si>
  <si>
    <t>1296/80</t>
  </si>
  <si>
    <t>252</t>
  </si>
  <si>
    <t>1296/81</t>
  </si>
  <si>
    <t>511</t>
  </si>
  <si>
    <t>1296/82</t>
  </si>
  <si>
    <t>1350</t>
  </si>
  <si>
    <t>1296/83</t>
  </si>
  <si>
    <t>43</t>
  </si>
  <si>
    <t>1296/84</t>
  </si>
  <si>
    <t>1324</t>
  </si>
  <si>
    <t>1296/95</t>
  </si>
  <si>
    <t>210</t>
  </si>
  <si>
    <t>1296/96</t>
  </si>
  <si>
    <t>1880</t>
  </si>
  <si>
    <t>1296/100</t>
  </si>
  <si>
    <t>1791</t>
  </si>
  <si>
    <t>1296/101</t>
  </si>
  <si>
    <t>1219</t>
  </si>
  <si>
    <t>1296/102</t>
  </si>
  <si>
    <t>1296/103</t>
  </si>
  <si>
    <t>182</t>
  </si>
  <si>
    <t>1296/104</t>
  </si>
  <si>
    <t>1296/105</t>
  </si>
  <si>
    <t>193</t>
  </si>
  <si>
    <t>1296/108</t>
  </si>
  <si>
    <t>51</t>
  </si>
  <si>
    <t>1296/109</t>
  </si>
  <si>
    <t>4</t>
  </si>
  <si>
    <t>1296/117</t>
  </si>
  <si>
    <t>8792</t>
  </si>
  <si>
    <t>1296/118</t>
  </si>
  <si>
    <t>579</t>
  </si>
  <si>
    <t>1296/119</t>
  </si>
  <si>
    <t>1296/120</t>
  </si>
  <si>
    <t>146</t>
  </si>
  <si>
    <t>1296/121</t>
  </si>
  <si>
    <t>1653</t>
  </si>
  <si>
    <t>1296/122</t>
  </si>
  <si>
    <t>123</t>
  </si>
  <si>
    <t>1296/123</t>
  </si>
  <si>
    <t>21</t>
  </si>
  <si>
    <t>1296/137</t>
  </si>
  <si>
    <t>1296/138</t>
  </si>
  <si>
    <t>681</t>
  </si>
  <si>
    <t>1296/139</t>
  </si>
  <si>
    <t>782</t>
  </si>
  <si>
    <t>1296/140</t>
  </si>
  <si>
    <t>314</t>
  </si>
  <si>
    <t>1296/141</t>
  </si>
  <si>
    <t>719</t>
  </si>
  <si>
    <t>1296/142</t>
  </si>
  <si>
    <t>455</t>
  </si>
  <si>
    <t>1296/143</t>
  </si>
  <si>
    <t>42</t>
  </si>
  <si>
    <t>1296/144</t>
  </si>
  <si>
    <t>184</t>
  </si>
  <si>
    <t>1296/145</t>
  </si>
  <si>
    <t>708</t>
  </si>
  <si>
    <t>1296/150</t>
  </si>
  <si>
    <t>1762</t>
  </si>
  <si>
    <t>1296/151</t>
  </si>
  <si>
    <t>867</t>
  </si>
  <si>
    <t>1296/152</t>
  </si>
  <si>
    <t>1559</t>
  </si>
  <si>
    <t>1296/155</t>
  </si>
  <si>
    <t>1733</t>
  </si>
  <si>
    <t>1296/156</t>
  </si>
  <si>
    <t>14919</t>
  </si>
  <si>
    <t>1296/157</t>
  </si>
  <si>
    <t>20</t>
  </si>
  <si>
    <t>1297/1</t>
  </si>
  <si>
    <t>5402</t>
  </si>
  <si>
    <t>1297/2</t>
  </si>
  <si>
    <t>č.p. 3136</t>
  </si>
  <si>
    <t>780</t>
  </si>
  <si>
    <t>1297/3</t>
  </si>
  <si>
    <t>68</t>
  </si>
  <si>
    <t>1297/4</t>
  </si>
  <si>
    <t>292</t>
  </si>
  <si>
    <t>1297/5</t>
  </si>
  <si>
    <t>58</t>
  </si>
  <si>
    <t>1297/6</t>
  </si>
  <si>
    <t>576</t>
  </si>
  <si>
    <t>1297/7</t>
  </si>
  <si>
    <t>200</t>
  </si>
  <si>
    <t>1297/8</t>
  </si>
  <si>
    <t>641</t>
  </si>
  <si>
    <t>1297/10</t>
  </si>
  <si>
    <t>18</t>
  </si>
  <si>
    <t>1297/12</t>
  </si>
  <si>
    <t>323</t>
  </si>
  <si>
    <t>1297/13</t>
  </si>
  <si>
    <t>802</t>
  </si>
  <si>
    <t>1300/2</t>
  </si>
  <si>
    <t>1302/2</t>
  </si>
  <si>
    <t>6906</t>
  </si>
  <si>
    <t>1307/1</t>
  </si>
  <si>
    <t>1308/1</t>
  </si>
  <si>
    <t>3308</t>
  </si>
  <si>
    <t>1308/5</t>
  </si>
  <si>
    <t>č.p. 3316</t>
  </si>
  <si>
    <t>728</t>
  </si>
  <si>
    <t>1308/6</t>
  </si>
  <si>
    <t>1524</t>
  </si>
  <si>
    <t>1308/7</t>
  </si>
  <si>
    <t>275</t>
  </si>
  <si>
    <t>1308/8</t>
  </si>
  <si>
    <t>1308/9</t>
  </si>
  <si>
    <t>124</t>
  </si>
  <si>
    <t>1308/10</t>
  </si>
  <si>
    <t>73</t>
  </si>
  <si>
    <t>1308/11</t>
  </si>
  <si>
    <t>135</t>
  </si>
  <si>
    <t>1308/12</t>
  </si>
  <si>
    <t>837</t>
  </si>
  <si>
    <t>1308/13</t>
  </si>
  <si>
    <t>31</t>
  </si>
  <si>
    <t>1359</t>
  </si>
  <si>
    <t>1240</t>
  </si>
  <si>
    <t>1360</t>
  </si>
  <si>
    <t>1004</t>
  </si>
  <si>
    <t>1361</t>
  </si>
  <si>
    <t>1995</t>
  </si>
  <si>
    <t>1364/1</t>
  </si>
  <si>
    <t>1364/2</t>
  </si>
  <si>
    <t>17</t>
  </si>
  <si>
    <t>1364/6</t>
  </si>
  <si>
    <t>3</t>
  </si>
  <si>
    <t>1364/7</t>
  </si>
  <si>
    <t>7</t>
  </si>
  <si>
    <t>zeleň za plotem MN - u čerp.stan. PRAGA</t>
  </si>
  <si>
    <t>pozemek nad budovou - pavilonem S</t>
  </si>
  <si>
    <t>pozemek bývalé vrátnice</t>
  </si>
  <si>
    <t>komunikace za pavilonem S</t>
  </si>
  <si>
    <t>chodník před vstupem do MN</t>
  </si>
  <si>
    <t>pozemek pavilonu T - plicní oddělení</t>
  </si>
  <si>
    <t>pozemek kompresor.stanice</t>
  </si>
  <si>
    <t>zeleň vedle pavilonu T</t>
  </si>
  <si>
    <t>zeleň před vstupemdo T</t>
  </si>
  <si>
    <t>zeleň před vstupem do pav. T</t>
  </si>
  <si>
    <t>zeleň okolo pavilonu T</t>
  </si>
  <si>
    <t>kotelna u garáží u pav.T</t>
  </si>
  <si>
    <t>pozemek garáží a skladu za T</t>
  </si>
  <si>
    <t>pozemek trafostanice</t>
  </si>
  <si>
    <t>pozemek regul.stanice plynu</t>
  </si>
  <si>
    <t>pozemek u trafostanice</t>
  </si>
  <si>
    <t>pozemek skladu a šaten UNIMO</t>
  </si>
  <si>
    <t>zeleň před budovou infekce - pavilonu I</t>
  </si>
  <si>
    <t>pozemek skladu-kolny před inf.pav.</t>
  </si>
  <si>
    <t>přístavek u dílen před B2</t>
  </si>
  <si>
    <t>pozemek pavilonu infekce</t>
  </si>
  <si>
    <t>pozemek pavilonu B2</t>
  </si>
  <si>
    <t>pozemek dílen před B2</t>
  </si>
  <si>
    <t>pozemek za pavilonem B2</t>
  </si>
  <si>
    <t>zeleň mezi komunikcí  u B2 a údržbou (pavilonem CH)</t>
  </si>
  <si>
    <t>zeleň před budovou údržby - pavilonem CH</t>
  </si>
  <si>
    <t>pozemek nad budovou B2 směr k dostavbě</t>
  </si>
  <si>
    <t>plocha před budovou údržby- pavilonem CH</t>
  </si>
  <si>
    <t>pozemek budovy údržby - býv. Chirana,pav. CH</t>
  </si>
  <si>
    <t>komunikace k budově údržby - pavilon CH</t>
  </si>
  <si>
    <t>pozemek budovy protetiky, pavilon O</t>
  </si>
  <si>
    <t>zeleň podél zatravň.dlažby u atria - lůžka až k pav. G</t>
  </si>
  <si>
    <t>pozemek za pavilonem G - nálet.les</t>
  </si>
  <si>
    <t>pozemek vodojemu vedle pav. G</t>
  </si>
  <si>
    <t xml:space="preserve"> trafostanice u vjezdu do tech. dvora</t>
  </si>
  <si>
    <t>komunikace mezi protetikou a kotelnou</t>
  </si>
  <si>
    <t>pozemek vým.stanice u pav. G</t>
  </si>
  <si>
    <t>pozemek budovy G</t>
  </si>
  <si>
    <t>plocha okolo pavilonu G - zeleň</t>
  </si>
  <si>
    <t>plocha okolo pavilonu G - komunikace</t>
  </si>
  <si>
    <t>plocha okolo pavilonu G - vyhr.zeleň</t>
  </si>
  <si>
    <t>plochy okolo vým.stanice - u pav. G</t>
  </si>
  <si>
    <t>zeleň okolo ubytovny</t>
  </si>
  <si>
    <t>pozemek pavilonu dět.klinika D1 a D2</t>
  </si>
  <si>
    <t>pozemek stravovacího zařízení, pavilon K</t>
  </si>
  <si>
    <t>pozemek energobloku, pavilon E</t>
  </si>
  <si>
    <t>pozemek u dětské kliniky</t>
  </si>
  <si>
    <t>pozemek u strav.zařízení - pavilon K</t>
  </si>
  <si>
    <t>pozemek u energobloku - pavilonu E</t>
  </si>
  <si>
    <t>plocha manip.pod energoblokem (kyslík)</t>
  </si>
  <si>
    <t>pozemek u výměník.stanice</t>
  </si>
  <si>
    <t>komunikace u dětské kliniky</t>
  </si>
  <si>
    <t>komunikace u děts.oper.sálů</t>
  </si>
  <si>
    <t>pozemek před pavilonem DOS</t>
  </si>
  <si>
    <t>chodník u děts.oper.sálů</t>
  </si>
  <si>
    <t>pozemek dětských operačních sálů, pavilon D2</t>
  </si>
  <si>
    <t>pozemek u děts.oper.sálů</t>
  </si>
  <si>
    <t>pozemek mezi DOS a děts.klinikou</t>
  </si>
  <si>
    <t>pozemek plyn. kotelny, pav. V</t>
  </si>
  <si>
    <t>chodník u plynové kotelny - pav. V</t>
  </si>
  <si>
    <t>pozemek prádelny, pav. F</t>
  </si>
  <si>
    <t>pozemek u prádelny - pavilonu F</t>
  </si>
  <si>
    <t>pozemek u prádelny</t>
  </si>
  <si>
    <t>pozemek u vstupu do prádelny</t>
  </si>
  <si>
    <t>chodník u prádelny</t>
  </si>
  <si>
    <t>komunikace k  obj.prádelny</t>
  </si>
  <si>
    <t>komunikace k rampě prádelny</t>
  </si>
  <si>
    <t>pozemek pavilonu laboratoře, pavilon C</t>
  </si>
  <si>
    <t>pozemek pavilonu lékárna - L</t>
  </si>
  <si>
    <t>pozemek komunik.traktu lékárna- L</t>
  </si>
  <si>
    <t>chodník kolem lékárny - pavilonu L</t>
  </si>
  <si>
    <t>pozemek před vstupem do lékárny</t>
  </si>
  <si>
    <t>zeleň u vjezdu k lékárně</t>
  </si>
  <si>
    <t>pruh zeleně podél chodníku u lékárny</t>
  </si>
  <si>
    <t>parkoviště nad pavilonem lékárny</t>
  </si>
  <si>
    <t>manipul.plocha u lékárny</t>
  </si>
  <si>
    <t>zeleň nad lékár.vstup zaměstn.</t>
  </si>
  <si>
    <t>komunikace od lékárny až k B2 - silnice</t>
  </si>
  <si>
    <t>pozemek kolem vjezdu do garáží</t>
  </si>
  <si>
    <t>pozemek před vjezdem do garáží</t>
  </si>
  <si>
    <t>zeleň před pav.laboratoří - pavilonem C</t>
  </si>
  <si>
    <t>pruh zeleně za pav.laboratoří - pavilonem C</t>
  </si>
  <si>
    <t>pozemek u zadního vstupu laboratoří</t>
  </si>
  <si>
    <t>chodník mezi pavilonem C a pav. protet. - pav. O</t>
  </si>
  <si>
    <t>zeleň kolem fontány u protetiky - pavilonu O</t>
  </si>
  <si>
    <t>chodník ke vstupu do protetiky</t>
  </si>
  <si>
    <t>zeleň před vstupem do protetiky</t>
  </si>
  <si>
    <t>komunikace mezi labor. a protetikou</t>
  </si>
  <si>
    <t>pozemek u vjezdu k protetice</t>
  </si>
  <si>
    <t>zeleň okolo protetiky</t>
  </si>
  <si>
    <t xml:space="preserve">plocha za pavilonem G </t>
  </si>
  <si>
    <t>pozemek před Heliportem</t>
  </si>
  <si>
    <t>pozemek pavilonu komplement- pav. B</t>
  </si>
  <si>
    <t>pozemek hřiště u psych.</t>
  </si>
  <si>
    <t>pozemek odpař.stanice O2</t>
  </si>
  <si>
    <t>ostatní plocha</t>
  </si>
  <si>
    <t>zeleň mezi údržbou a komplementem - lesík</t>
  </si>
  <si>
    <t>zeleň u kyslík. zásobníků  u B2</t>
  </si>
  <si>
    <t>zeleň kolem lůžk. části atria (pavilon A)</t>
  </si>
  <si>
    <t>záhon u zadního vchodu budovy atria (pavilon A)</t>
  </si>
  <si>
    <t>pojezdný chodník k zadnímu vchodu budovy atria</t>
  </si>
  <si>
    <t>záhon u zadního vchodu budovy atria</t>
  </si>
  <si>
    <t>tech. vybavenost u zadního vchodu budovy atria</t>
  </si>
  <si>
    <t>záhony u trafostanice u tech. dvora</t>
  </si>
  <si>
    <t>vjezd do technického dvora - NESOLIT!!!!</t>
  </si>
  <si>
    <t>zeleň mezi trafostanicí a bud. komplementu</t>
  </si>
  <si>
    <t>požární komunikace u komplementu</t>
  </si>
  <si>
    <t>zeleň a záhon před vstupem do komplementu</t>
  </si>
  <si>
    <t>silnice k emergency</t>
  </si>
  <si>
    <t>záhon u nástupní rampy do atria</t>
  </si>
  <si>
    <t>záhon a zeleň u rampy do atria</t>
  </si>
  <si>
    <t>plocha před vstupní rampou do atria</t>
  </si>
  <si>
    <t>zeleň s záhon mezi DK, stravov. a atriem</t>
  </si>
  <si>
    <t>zeleň mezi OS DK a příjezdu k emerg.</t>
  </si>
  <si>
    <t>zeleň a záhon u budovy atria - kardio</t>
  </si>
  <si>
    <t>zatravněná dlažba za lůžk. pavilonem atria (požár.komunik.)</t>
  </si>
  <si>
    <t>ATRIUM - pavilon A</t>
  </si>
  <si>
    <t>tech.vybavenost u vjezdu do tech.dvora</t>
  </si>
  <si>
    <t>pozemek okolí psych.- pavilonu P</t>
  </si>
  <si>
    <t>pozemek budovy psychiatrie, pavilon P</t>
  </si>
  <si>
    <t>pozemek vým.stanice u psych.</t>
  </si>
  <si>
    <t>pozemek okolo psych.</t>
  </si>
  <si>
    <t>vedlejší komunikace k psych.</t>
  </si>
  <si>
    <t>přístup.komunikace k psych.</t>
  </si>
  <si>
    <t>pozemek okolí psych.</t>
  </si>
  <si>
    <t>komunikace k psychiatirii</t>
  </si>
  <si>
    <t>pozemek vedle komunikace k psych.</t>
  </si>
  <si>
    <t>pozemek komunikace před B5</t>
  </si>
  <si>
    <t>pozemek vedle ČOV - deponie zeminy</t>
  </si>
  <si>
    <t>pozemek zeleň za provoz.budovou -pavilon R</t>
  </si>
  <si>
    <t>zeleň kolem parkoviště provoz.budovy</t>
  </si>
  <si>
    <t>pozemek provozní budovy, pavilon R</t>
  </si>
  <si>
    <t>komunikace u provoz.budovy - pavilonu R</t>
  </si>
  <si>
    <t>pozemek u provoz.budovy</t>
  </si>
  <si>
    <t>chodník u provoz.budovy</t>
  </si>
  <si>
    <t>komunikace u provoz.budovy</t>
  </si>
  <si>
    <t>přístupová cesta do areálu</t>
  </si>
  <si>
    <t>hlavní příjezdová cesta k pavilonu T</t>
  </si>
  <si>
    <t>komunikace k pavilonu T</t>
  </si>
  <si>
    <t>část zeleně nad psychiatrií</t>
  </si>
  <si>
    <t>část komunikace k psychiatrii</t>
  </si>
  <si>
    <t>popis</t>
  </si>
  <si>
    <t>Zeleň</t>
  </si>
  <si>
    <t>Chodníky</t>
  </si>
  <si>
    <t>Komunikace</t>
  </si>
  <si>
    <t>Zastavěná</t>
  </si>
  <si>
    <t>0</t>
  </si>
  <si>
    <t>trávnice</t>
  </si>
  <si>
    <t>les</t>
  </si>
  <si>
    <t>střešní zahrada</t>
  </si>
  <si>
    <t>749/15</t>
  </si>
  <si>
    <t>749/16</t>
  </si>
  <si>
    <t>4763/2</t>
  </si>
  <si>
    <t>4940/4</t>
  </si>
  <si>
    <t>4940/5</t>
  </si>
  <si>
    <t>4940/6</t>
  </si>
  <si>
    <t>4941/3</t>
  </si>
  <si>
    <t>část komunikace nad psychiatrií</t>
  </si>
  <si>
    <t>pozemek ČOV - Bukov</t>
  </si>
  <si>
    <t>komunikace za psychiatrií - 1.část</t>
  </si>
  <si>
    <t>pozemek podél komunikace za psych.</t>
  </si>
  <si>
    <t>komunikace za psychiatrií - 2.část</t>
  </si>
  <si>
    <t>komunikace nad psychiatirí - část</t>
  </si>
  <si>
    <t>orná</t>
  </si>
  <si>
    <t>Ústí n.L.</t>
  </si>
  <si>
    <t>142</t>
  </si>
  <si>
    <t>256</t>
  </si>
  <si>
    <t>56</t>
  </si>
  <si>
    <t>30</t>
  </si>
  <si>
    <t>2140</t>
  </si>
  <si>
    <t>1313</t>
  </si>
  <si>
    <t>440</t>
  </si>
  <si>
    <t>NEMOCNICE</t>
  </si>
  <si>
    <t>ONKOLOGIE</t>
  </si>
  <si>
    <t>364</t>
  </si>
  <si>
    <t>Klíše</t>
  </si>
  <si>
    <t>365/1</t>
  </si>
  <si>
    <t>365/13</t>
  </si>
  <si>
    <t>365/14</t>
  </si>
  <si>
    <t>366</t>
  </si>
  <si>
    <t>č.p. 791</t>
  </si>
  <si>
    <t>367/1</t>
  </si>
  <si>
    <t>367/2</t>
  </si>
  <si>
    <t>367/3</t>
  </si>
  <si>
    <t>367/4</t>
  </si>
  <si>
    <t>367/5</t>
  </si>
  <si>
    <t>367/6</t>
  </si>
  <si>
    <t>368</t>
  </si>
  <si>
    <t>č.p. 500</t>
  </si>
  <si>
    <t>370</t>
  </si>
  <si>
    <t>371/1</t>
  </si>
  <si>
    <t>371/2</t>
  </si>
  <si>
    <t>371/4</t>
  </si>
  <si>
    <t>POZNÁMKA</t>
  </si>
  <si>
    <t>louka za budovou onkologie</t>
  </si>
  <si>
    <t>louka vedle budovy onkologie</t>
  </si>
  <si>
    <t>pozemková parcela - areál onkologie</t>
  </si>
  <si>
    <t>pozemek budovy A-onkologie čp. 791</t>
  </si>
  <si>
    <t>zeleň okolo budovy onkologie</t>
  </si>
  <si>
    <t xml:space="preserve">pozemek budovy -C - onkologie </t>
  </si>
  <si>
    <t>budova bez č.p.</t>
  </si>
  <si>
    <t>zeleň za budovou onkologie</t>
  </si>
  <si>
    <t>pozemek budovy č.p.500</t>
  </si>
  <si>
    <t>les nad onkologií - stráň</t>
  </si>
  <si>
    <t>zeleň okolo onkologie</t>
  </si>
  <si>
    <t>STARÁ</t>
  </si>
  <si>
    <t>1124</t>
  </si>
  <si>
    <t>budova Stará 1</t>
  </si>
  <si>
    <t>1125</t>
  </si>
  <si>
    <t>zahrada Stará 1</t>
  </si>
  <si>
    <t>Areál Masarykovy nemocnice Bukov</t>
  </si>
  <si>
    <t>p.p.č.</t>
  </si>
  <si>
    <t>typ</t>
  </si>
  <si>
    <t>budova</t>
  </si>
  <si>
    <t>druh</t>
  </si>
  <si>
    <t xml:space="preserve">k.ú. </t>
  </si>
  <si>
    <t>výměra</t>
  </si>
  <si>
    <t>celkem</t>
  </si>
  <si>
    <t xml:space="preserve">zeleň </t>
  </si>
  <si>
    <t>chodníky</t>
  </si>
  <si>
    <t>komunikace</t>
  </si>
  <si>
    <t>poznámka</t>
  </si>
  <si>
    <t>zastavěná</t>
  </si>
  <si>
    <t>Areál Masarykovy nemocnice Onkologie</t>
  </si>
  <si>
    <t>Areál Masarykovy nemocnice Sexuologie</t>
  </si>
  <si>
    <t>Areál Masarykovy nemocnice Celkem</t>
  </si>
  <si>
    <t>Onkologie</t>
  </si>
  <si>
    <t>Sexuologie</t>
  </si>
  <si>
    <t xml:space="preserve">Celkem </t>
  </si>
  <si>
    <t>louka za budovou sexuologie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</si>
</sst>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7F7F7"/>
      <name val="Verdana"/>
      <family val="2"/>
    </font>
    <font>
      <sz val="8"/>
      <color rgb="FF4A3C8C"/>
      <name val="Verdana"/>
      <family val="2"/>
    </font>
    <font>
      <sz val="10"/>
      <name val="Arial CE"/>
      <family val="2"/>
    </font>
    <font>
      <b/>
      <sz val="8"/>
      <name val="Verdana"/>
      <family val="2"/>
    </font>
    <font>
      <sz val="11"/>
      <name val="Calibri"/>
      <family val="2"/>
      <scheme val="minor"/>
    </font>
    <font>
      <sz val="8"/>
      <name val="Verdana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17"/>
      <name val="Arial CE"/>
      <family val="2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1"/>
      <color rgb="FF4A3C8C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A3C8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7">
    <xf numFmtId="0" fontId="0" fillId="0" borderId="0" xfId="0"/>
    <xf numFmtId="0" fontId="18" fillId="33" borderId="0" xfId="0" applyFont="1" applyFill="1"/>
    <xf numFmtId="49" fontId="18" fillId="33" borderId="10" xfId="0" applyNumberFormat="1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0" fontId="22" fillId="35" borderId="0" xfId="0" applyFont="1" applyFill="1"/>
    <xf numFmtId="2" fontId="18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18" fillId="33" borderId="10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4" fillId="0" borderId="11" xfId="0" applyFont="1" applyBorder="1"/>
    <xf numFmtId="49" fontId="19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/>
    <xf numFmtId="0" fontId="19" fillId="0" borderId="0" xfId="0" applyFont="1" applyFill="1"/>
    <xf numFmtId="1" fontId="19" fillId="0" borderId="10" xfId="0" applyNumberFormat="1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wrapText="1"/>
    </xf>
    <xf numFmtId="0" fontId="23" fillId="0" borderId="0" xfId="0" applyFont="1" applyFill="1"/>
    <xf numFmtId="1" fontId="23" fillId="0" borderId="10" xfId="0" applyNumberFormat="1" applyFont="1" applyFill="1" applyBorder="1" applyAlignment="1">
      <alignment wrapText="1"/>
    </xf>
    <xf numFmtId="2" fontId="23" fillId="0" borderId="10" xfId="0" applyNumberFormat="1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/>
    <xf numFmtId="0" fontId="20" fillId="0" borderId="11" xfId="0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/>
    <xf numFmtId="49" fontId="21" fillId="35" borderId="0" xfId="0" applyNumberFormat="1" applyFont="1" applyFill="1" applyBorder="1" applyAlignment="1">
      <alignment horizontal="center" vertical="center" wrapText="1"/>
    </xf>
    <xf numFmtId="49" fontId="19" fillId="36" borderId="10" xfId="0" applyNumberFormat="1" applyFont="1" applyFill="1" applyBorder="1" applyAlignment="1">
      <alignment horizontal="center" wrapText="1"/>
    </xf>
    <xf numFmtId="49" fontId="19" fillId="36" borderId="12" xfId="0" applyNumberFormat="1" applyFont="1" applyFill="1" applyBorder="1" applyAlignment="1">
      <alignment horizontal="center" wrapText="1"/>
    </xf>
    <xf numFmtId="1" fontId="23" fillId="35" borderId="10" xfId="0" applyNumberFormat="1" applyFont="1" applyFill="1" applyBorder="1" applyAlignment="1">
      <alignment horizontal="center" vertical="center" wrapText="1"/>
    </xf>
    <xf numFmtId="49" fontId="23" fillId="37" borderId="10" xfId="0" applyNumberFormat="1" applyFont="1" applyFill="1" applyBorder="1" applyAlignment="1">
      <alignment horizontal="center" vertical="center" wrapText="1"/>
    </xf>
    <xf numFmtId="49" fontId="23" fillId="37" borderId="0" xfId="0" applyNumberFormat="1" applyFont="1" applyFill="1" applyBorder="1" applyAlignment="1">
      <alignment horizontal="center" vertical="center" wrapText="1"/>
    </xf>
    <xf numFmtId="49" fontId="23" fillId="37" borderId="12" xfId="0" applyNumberFormat="1" applyFont="1" applyFill="1" applyBorder="1" applyAlignment="1">
      <alignment horizontal="center" vertical="center" wrapText="1"/>
    </xf>
    <xf numFmtId="1" fontId="23" fillId="37" borderId="10" xfId="0" applyNumberFormat="1" applyFont="1" applyFill="1" applyBorder="1" applyAlignment="1">
      <alignment horizontal="center" vertical="center" wrapText="1"/>
    </xf>
    <xf numFmtId="0" fontId="23" fillId="37" borderId="0" xfId="0" applyFont="1" applyFill="1"/>
    <xf numFmtId="49" fontId="19" fillId="37" borderId="10" xfId="0" applyNumberFormat="1" applyFont="1" applyFill="1" applyBorder="1" applyAlignment="1">
      <alignment horizontal="center" wrapText="1"/>
    </xf>
    <xf numFmtId="0" fontId="24" fillId="37" borderId="11" xfId="0" applyFont="1" applyFill="1" applyBorder="1"/>
    <xf numFmtId="49" fontId="19" fillId="37" borderId="12" xfId="0" applyNumberFormat="1" applyFont="1" applyFill="1" applyBorder="1" applyAlignment="1">
      <alignment horizontal="center" wrapText="1"/>
    </xf>
    <xf numFmtId="0" fontId="0" fillId="37" borderId="0" xfId="0" applyFill="1"/>
    <xf numFmtId="0" fontId="20" fillId="37" borderId="11" xfId="0" applyFont="1" applyFill="1" applyBorder="1"/>
    <xf numFmtId="0" fontId="20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37" borderId="11" xfId="0" applyFont="1" applyFill="1" applyBorder="1" applyAlignment="1">
      <alignment horizontal="center"/>
    </xf>
    <xf numFmtId="0" fontId="20" fillId="37" borderId="11" xfId="0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0" fillId="0" borderId="11" xfId="0" applyFont="1" applyBorder="1"/>
    <xf numFmtId="0" fontId="26" fillId="0" borderId="11" xfId="0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0" fillId="0" borderId="0" xfId="0" applyFont="1"/>
    <xf numFmtId="0" fontId="31" fillId="15" borderId="13" xfId="0" applyFont="1" applyFill="1" applyBorder="1"/>
    <xf numFmtId="0" fontId="31" fillId="15" borderId="14" xfId="0" applyFont="1" applyFill="1" applyBorder="1"/>
    <xf numFmtId="0" fontId="31" fillId="15" borderId="15" xfId="0" applyFont="1" applyFill="1" applyBorder="1"/>
    <xf numFmtId="0" fontId="31" fillId="15" borderId="16" xfId="0" applyFont="1" applyFill="1" applyBorder="1"/>
    <xf numFmtId="0" fontId="31" fillId="15" borderId="17" xfId="0" applyFont="1" applyFill="1" applyBorder="1"/>
    <xf numFmtId="0" fontId="31" fillId="15" borderId="18" xfId="0" applyFont="1" applyFill="1" applyBorder="1"/>
    <xf numFmtId="49" fontId="32" fillId="14" borderId="19" xfId="0" applyNumberFormat="1" applyFont="1" applyFill="1" applyBorder="1" applyAlignment="1">
      <alignment horizontal="center" wrapText="1"/>
    </xf>
    <xf numFmtId="0" fontId="32" fillId="14" borderId="20" xfId="0" applyFont="1" applyFill="1" applyBorder="1"/>
    <xf numFmtId="49" fontId="32" fillId="14" borderId="20" xfId="0" applyNumberFormat="1" applyFont="1" applyFill="1" applyBorder="1" applyAlignment="1">
      <alignment horizontal="center" wrapText="1"/>
    </xf>
    <xf numFmtId="3" fontId="32" fillId="14" borderId="20" xfId="0" applyNumberFormat="1" applyFont="1" applyFill="1" applyBorder="1" applyAlignment="1">
      <alignment horizontal="center"/>
    </xf>
    <xf numFmtId="0" fontId="32" fillId="14" borderId="21" xfId="0" applyFont="1" applyFill="1" applyBorder="1"/>
    <xf numFmtId="49" fontId="32" fillId="14" borderId="22" xfId="0" applyNumberFormat="1" applyFont="1" applyFill="1" applyBorder="1" applyAlignment="1">
      <alignment horizontal="center" wrapText="1"/>
    </xf>
    <xf numFmtId="0" fontId="32" fillId="14" borderId="11" xfId="0" applyFont="1" applyFill="1" applyBorder="1"/>
    <xf numFmtId="49" fontId="32" fillId="14" borderId="11" xfId="0" applyNumberFormat="1" applyFont="1" applyFill="1" applyBorder="1" applyAlignment="1">
      <alignment horizontal="center" wrapText="1"/>
    </xf>
    <xf numFmtId="3" fontId="32" fillId="14" borderId="11" xfId="0" applyNumberFormat="1" applyFont="1" applyFill="1" applyBorder="1" applyAlignment="1">
      <alignment horizontal="center"/>
    </xf>
    <xf numFmtId="3" fontId="32" fillId="14" borderId="11" xfId="0" applyNumberFormat="1" applyFont="1" applyFill="1" applyBorder="1" applyAlignment="1">
      <alignment horizontal="center" wrapText="1"/>
    </xf>
    <xf numFmtId="0" fontId="32" fillId="14" borderId="23" xfId="0" applyFont="1" applyFill="1" applyBorder="1"/>
    <xf numFmtId="0" fontId="32" fillId="14" borderId="22" xfId="0" applyFont="1" applyFill="1" applyBorder="1" applyAlignment="1">
      <alignment horizontal="center"/>
    </xf>
    <xf numFmtId="49" fontId="32" fillId="14" borderId="22" xfId="0" applyNumberFormat="1" applyFont="1" applyFill="1" applyBorder="1" applyAlignment="1">
      <alignment horizontal="center"/>
    </xf>
    <xf numFmtId="3" fontId="31" fillId="0" borderId="24" xfId="0" applyNumberFormat="1" applyFont="1" applyBorder="1" applyAlignment="1">
      <alignment horizontal="center"/>
    </xf>
    <xf numFmtId="0" fontId="31" fillId="0" borderId="25" xfId="0" applyFont="1" applyBorder="1"/>
    <xf numFmtId="49" fontId="32" fillId="35" borderId="19" xfId="0" applyNumberFormat="1" applyFont="1" applyFill="1" applyBorder="1" applyAlignment="1">
      <alignment horizontal="center" wrapText="1"/>
    </xf>
    <xf numFmtId="0" fontId="32" fillId="35" borderId="20" xfId="0" applyFont="1" applyFill="1" applyBorder="1"/>
    <xf numFmtId="3" fontId="32" fillId="35" borderId="20" xfId="0" applyNumberFormat="1" applyFont="1" applyFill="1" applyBorder="1" applyAlignment="1">
      <alignment horizontal="center"/>
    </xf>
    <xf numFmtId="3" fontId="32" fillId="35" borderId="20" xfId="0" applyNumberFormat="1" applyFont="1" applyFill="1" applyBorder="1" applyAlignment="1">
      <alignment horizontal="center" wrapText="1"/>
    </xf>
    <xf numFmtId="0" fontId="32" fillId="35" borderId="21" xfId="0" applyFont="1" applyFill="1" applyBorder="1"/>
    <xf numFmtId="49" fontId="32" fillId="35" borderId="22" xfId="0" applyNumberFormat="1" applyFont="1" applyFill="1" applyBorder="1" applyAlignment="1">
      <alignment horizontal="center" wrapText="1"/>
    </xf>
    <xf numFmtId="0" fontId="32" fillId="35" borderId="11" xfId="0" applyFont="1" applyFill="1" applyBorder="1"/>
    <xf numFmtId="3" fontId="32" fillId="35" borderId="11" xfId="0" applyNumberFormat="1" applyFont="1" applyFill="1" applyBorder="1" applyAlignment="1">
      <alignment horizontal="center"/>
    </xf>
    <xf numFmtId="3" fontId="32" fillId="35" borderId="11" xfId="0" applyNumberFormat="1" applyFont="1" applyFill="1" applyBorder="1" applyAlignment="1">
      <alignment horizontal="center" wrapText="1"/>
    </xf>
    <xf numFmtId="0" fontId="32" fillId="35" borderId="23" xfId="0" applyFont="1" applyFill="1" applyBorder="1"/>
    <xf numFmtId="0" fontId="30" fillId="35" borderId="0" xfId="0" applyFont="1" applyFill="1"/>
    <xf numFmtId="49" fontId="33" fillId="35" borderId="11" xfId="0" applyNumberFormat="1" applyFont="1" applyFill="1" applyBorder="1" applyAlignment="1">
      <alignment horizontal="center" wrapText="1"/>
    </xf>
    <xf numFmtId="49" fontId="32" fillId="35" borderId="20" xfId="0" applyNumberFormat="1" applyFont="1" applyFill="1" applyBorder="1" applyAlignment="1">
      <alignment horizontal="center" vertical="center" wrapText="1"/>
    </xf>
    <xf numFmtId="0" fontId="34" fillId="0" borderId="25" xfId="0" applyFont="1" applyBorder="1"/>
    <xf numFmtId="3" fontId="31" fillId="0" borderId="24" xfId="0" applyNumberFormat="1" applyFont="1" applyBorder="1"/>
    <xf numFmtId="3" fontId="36" fillId="35" borderId="11" xfId="0" applyNumberFormat="1" applyFont="1" applyFill="1" applyBorder="1" applyAlignment="1">
      <alignment horizontal="center"/>
    </xf>
    <xf numFmtId="0" fontId="31" fillId="35" borderId="0" xfId="0" applyFont="1" applyFill="1" applyBorder="1"/>
    <xf numFmtId="49" fontId="32" fillId="35" borderId="0" xfId="0" applyNumberFormat="1" applyFont="1" applyFill="1" applyBorder="1" applyAlignment="1">
      <alignment horizontal="center" wrapText="1"/>
    </xf>
    <xf numFmtId="0" fontId="37" fillId="35" borderId="19" xfId="0" applyFont="1" applyFill="1" applyBorder="1"/>
    <xf numFmtId="0" fontId="37" fillId="35" borderId="22" xfId="0" applyFont="1" applyFill="1" applyBorder="1"/>
    <xf numFmtId="3" fontId="37" fillId="35" borderId="11" xfId="0" applyNumberFormat="1" applyFont="1" applyFill="1" applyBorder="1" applyAlignment="1">
      <alignment horizontal="center"/>
    </xf>
    <xf numFmtId="0" fontId="37" fillId="35" borderId="26" xfId="0" applyFont="1" applyFill="1" applyBorder="1"/>
    <xf numFmtId="3" fontId="37" fillId="35" borderId="27" xfId="0" applyNumberFormat="1" applyFont="1" applyFill="1" applyBorder="1" applyAlignment="1">
      <alignment horizontal="center"/>
    </xf>
    <xf numFmtId="3" fontId="35" fillId="0" borderId="24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5" fillId="0" borderId="0" xfId="0" applyNumberFormat="1" applyFont="1" applyBorder="1" applyAlignment="1">
      <alignment horizontal="center"/>
    </xf>
    <xf numFmtId="3" fontId="35" fillId="0" borderId="25" xfId="0" applyNumberFormat="1" applyFont="1" applyBorder="1" applyAlignment="1">
      <alignment horizontal="center"/>
    </xf>
    <xf numFmtId="3" fontId="37" fillId="35" borderId="23" xfId="0" applyNumberFormat="1" applyFont="1" applyFill="1" applyBorder="1" applyAlignment="1">
      <alignment horizontal="center"/>
    </xf>
    <xf numFmtId="3" fontId="37" fillId="35" borderId="28" xfId="0" applyNumberFormat="1" applyFont="1" applyFill="1" applyBorder="1" applyAlignment="1">
      <alignment horizontal="center"/>
    </xf>
    <xf numFmtId="3" fontId="0" fillId="0" borderId="0" xfId="0" applyNumberFormat="1"/>
    <xf numFmtId="3" fontId="30" fillId="0" borderId="0" xfId="0" applyNumberFormat="1" applyFont="1"/>
    <xf numFmtId="0" fontId="32" fillId="14" borderId="20" xfId="0" applyNumberFormat="1" applyFont="1" applyFill="1" applyBorder="1" applyAlignment="1">
      <alignment horizontal="center" wrapText="1"/>
    </xf>
    <xf numFmtId="0" fontId="32" fillId="14" borderId="11" xfId="0" applyNumberFormat="1" applyFont="1" applyFill="1" applyBorder="1" applyAlignment="1">
      <alignment horizontal="center" wrapText="1"/>
    </xf>
    <xf numFmtId="0" fontId="32" fillId="14" borderId="22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15" borderId="14" xfId="0" applyFont="1" applyFill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49" fontId="36" fillId="35" borderId="32" xfId="0" applyNumberFormat="1" applyFont="1" applyFill="1" applyBorder="1" applyAlignment="1">
      <alignment horizontal="center" wrapText="1"/>
    </xf>
    <xf numFmtId="49" fontId="36" fillId="35" borderId="33" xfId="0" applyNumberFormat="1" applyFont="1" applyFill="1" applyBorder="1" applyAlignment="1">
      <alignment horizontal="center" wrapText="1"/>
    </xf>
    <xf numFmtId="49" fontId="36" fillId="35" borderId="34" xfId="0" applyNumberFormat="1" applyFont="1" applyFill="1" applyBorder="1" applyAlignment="1">
      <alignment horizontal="center" wrapText="1"/>
    </xf>
    <xf numFmtId="0" fontId="31" fillId="15" borderId="15" xfId="0" applyFont="1" applyFill="1" applyBorder="1" applyAlignment="1">
      <alignment horizontal="center"/>
    </xf>
    <xf numFmtId="0" fontId="38" fillId="0" borderId="35" xfId="0" applyFon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"/>
  <sheetViews>
    <sheetView showGridLines="0" workbookViewId="0" topLeftCell="C148">
      <selection activeCell="M3" sqref="M3:M171"/>
    </sheetView>
  </sheetViews>
  <sheetFormatPr defaultColWidth="9.140625" defaultRowHeight="15"/>
  <cols>
    <col min="1" max="1" width="14.140625" style="0" customWidth="1"/>
    <col min="2" max="2" width="46.00390625" style="5" customWidth="1"/>
    <col min="3" max="3" width="8.8515625" style="0" customWidth="1"/>
    <col min="4" max="4" width="11.140625" style="0" customWidth="1"/>
    <col min="5" max="5" width="10.8515625" style="0" customWidth="1"/>
    <col min="6" max="6" width="9.140625" style="0" hidden="1" customWidth="1"/>
    <col min="7" max="7" width="10.140625" style="0" customWidth="1"/>
    <col min="8" max="8" width="12.8515625" style="0" customWidth="1"/>
    <col min="9" max="9" width="12.8515625" style="9" customWidth="1"/>
    <col min="10" max="10" width="11.57421875" style="7" customWidth="1"/>
    <col min="11" max="11" width="14.57421875" style="7" customWidth="1"/>
    <col min="12" max="12" width="17.57421875" style="7" bestFit="1" customWidth="1"/>
  </cols>
  <sheetData>
    <row r="1" spans="1:13" s="1" customFormat="1" ht="21">
      <c r="A1" s="2" t="s">
        <v>0</v>
      </c>
      <c r="B1" s="4" t="s">
        <v>468</v>
      </c>
      <c r="C1" s="2" t="s">
        <v>1</v>
      </c>
      <c r="D1" s="2" t="s">
        <v>2</v>
      </c>
      <c r="E1" s="2" t="s">
        <v>4</v>
      </c>
      <c r="G1" s="2" t="s">
        <v>5</v>
      </c>
      <c r="H1" s="2" t="s">
        <v>3</v>
      </c>
      <c r="I1" s="8" t="s">
        <v>469</v>
      </c>
      <c r="J1" s="6" t="s">
        <v>470</v>
      </c>
      <c r="K1" s="6" t="s">
        <v>471</v>
      </c>
      <c r="L1" s="6" t="s">
        <v>472</v>
      </c>
      <c r="M1" s="1" t="s">
        <v>520</v>
      </c>
    </row>
    <row r="2" spans="1:12" s="1" customFormat="1" ht="10.5">
      <c r="A2" s="2"/>
      <c r="B2" s="26" t="s">
        <v>499</v>
      </c>
      <c r="C2" s="2"/>
      <c r="D2" s="2"/>
      <c r="E2" s="2"/>
      <c r="G2" s="2"/>
      <c r="H2" s="2"/>
      <c r="I2" s="8"/>
      <c r="J2" s="6"/>
      <c r="K2" s="6"/>
      <c r="L2" s="6"/>
    </row>
    <row r="3" spans="1:13" s="13" customFormat="1" ht="12.75">
      <c r="A3" s="11" t="s">
        <v>6</v>
      </c>
      <c r="B3" s="12" t="s">
        <v>327</v>
      </c>
      <c r="C3" s="11" t="s">
        <v>7</v>
      </c>
      <c r="D3" s="11"/>
      <c r="E3" s="11" t="s">
        <v>9</v>
      </c>
      <c r="G3" s="11" t="s">
        <v>10</v>
      </c>
      <c r="H3" s="11" t="s">
        <v>8</v>
      </c>
      <c r="I3" s="14">
        <v>0</v>
      </c>
      <c r="J3" s="15" t="s">
        <v>473</v>
      </c>
      <c r="K3" s="15" t="s">
        <v>473</v>
      </c>
      <c r="L3" s="15" t="s">
        <v>473</v>
      </c>
      <c r="M3" s="13" t="s">
        <v>475</v>
      </c>
    </row>
    <row r="4" spans="1:12" s="13" customFormat="1" ht="12.75">
      <c r="A4" s="11" t="s">
        <v>11</v>
      </c>
      <c r="B4" s="12" t="s">
        <v>328</v>
      </c>
      <c r="C4" s="11" t="s">
        <v>7</v>
      </c>
      <c r="D4" s="11"/>
      <c r="E4" s="11" t="s">
        <v>13</v>
      </c>
      <c r="G4" s="11" t="s">
        <v>10</v>
      </c>
      <c r="H4" s="11" t="s">
        <v>12</v>
      </c>
      <c r="I4" s="14">
        <f aca="true" t="shared" si="0" ref="I4:I67">(H4-J4-K4-L4)</f>
        <v>5583</v>
      </c>
      <c r="J4" s="15">
        <v>91</v>
      </c>
      <c r="K4" s="15" t="s">
        <v>473</v>
      </c>
      <c r="L4" s="15" t="s">
        <v>473</v>
      </c>
    </row>
    <row r="5" spans="1:12" s="13" customFormat="1" ht="12.75">
      <c r="A5" s="11" t="s">
        <v>14</v>
      </c>
      <c r="B5" s="12" t="s">
        <v>329</v>
      </c>
      <c r="C5" s="11" t="s">
        <v>7</v>
      </c>
      <c r="D5" s="11" t="s">
        <v>15</v>
      </c>
      <c r="E5" s="11" t="s">
        <v>17</v>
      </c>
      <c r="G5" s="11" t="s">
        <v>10</v>
      </c>
      <c r="H5" s="11" t="s">
        <v>16</v>
      </c>
      <c r="I5" s="14">
        <f t="shared" si="0"/>
        <v>0</v>
      </c>
      <c r="J5" s="15" t="s">
        <v>473</v>
      </c>
      <c r="K5" s="15" t="s">
        <v>473</v>
      </c>
      <c r="L5" s="15" t="str">
        <f>H5</f>
        <v>6</v>
      </c>
    </row>
    <row r="6" spans="1:12" s="13" customFormat="1" ht="12.75">
      <c r="A6" s="11" t="s">
        <v>18</v>
      </c>
      <c r="B6" s="12" t="s">
        <v>330</v>
      </c>
      <c r="C6" s="11" t="s">
        <v>7</v>
      </c>
      <c r="D6" s="11"/>
      <c r="E6" s="11" t="s">
        <v>13</v>
      </c>
      <c r="G6" s="11" t="s">
        <v>10</v>
      </c>
      <c r="H6" s="11" t="s">
        <v>19</v>
      </c>
      <c r="I6" s="14">
        <f t="shared" si="0"/>
        <v>0</v>
      </c>
      <c r="J6" s="15" t="s">
        <v>473</v>
      </c>
      <c r="K6" s="15" t="str">
        <f>H6</f>
        <v>1391</v>
      </c>
      <c r="L6" s="15" t="s">
        <v>473</v>
      </c>
    </row>
    <row r="7" spans="1:12" s="13" customFormat="1" ht="12.75">
      <c r="A7" s="11" t="s">
        <v>20</v>
      </c>
      <c r="B7" s="12" t="s">
        <v>331</v>
      </c>
      <c r="C7" s="11" t="s">
        <v>7</v>
      </c>
      <c r="D7" s="11"/>
      <c r="E7" s="11" t="s">
        <v>13</v>
      </c>
      <c r="G7" s="11" t="s">
        <v>10</v>
      </c>
      <c r="H7" s="11" t="s">
        <v>21</v>
      </c>
      <c r="I7" s="14">
        <v>12</v>
      </c>
      <c r="J7" s="15">
        <f>(H7-I7)</f>
        <v>273</v>
      </c>
      <c r="K7" s="15" t="s">
        <v>473</v>
      </c>
      <c r="L7" s="15" t="s">
        <v>473</v>
      </c>
    </row>
    <row r="8" spans="1:12" s="13" customFormat="1" ht="12.75">
      <c r="A8" s="11" t="s">
        <v>22</v>
      </c>
      <c r="B8" s="12" t="s">
        <v>332</v>
      </c>
      <c r="C8" s="11" t="s">
        <v>7</v>
      </c>
      <c r="D8" s="11" t="s">
        <v>23</v>
      </c>
      <c r="E8" s="11" t="s">
        <v>17</v>
      </c>
      <c r="G8" s="11" t="s">
        <v>10</v>
      </c>
      <c r="H8" s="11" t="s">
        <v>24</v>
      </c>
      <c r="I8" s="14">
        <f t="shared" si="0"/>
        <v>0</v>
      </c>
      <c r="J8" s="15" t="s">
        <v>473</v>
      </c>
      <c r="K8" s="15" t="s">
        <v>473</v>
      </c>
      <c r="L8" s="15" t="str">
        <f>H8</f>
        <v>5617</v>
      </c>
    </row>
    <row r="9" spans="1:12" s="13" customFormat="1" ht="12.75">
      <c r="A9" s="11" t="s">
        <v>25</v>
      </c>
      <c r="B9" s="12" t="s">
        <v>333</v>
      </c>
      <c r="C9" s="11" t="s">
        <v>7</v>
      </c>
      <c r="D9" s="11" t="s">
        <v>15</v>
      </c>
      <c r="E9" s="11" t="s">
        <v>17</v>
      </c>
      <c r="G9" s="11" t="s">
        <v>10</v>
      </c>
      <c r="H9" s="11" t="s">
        <v>26</v>
      </c>
      <c r="I9" s="14">
        <f t="shared" si="0"/>
        <v>0</v>
      </c>
      <c r="J9" s="15" t="s">
        <v>473</v>
      </c>
      <c r="K9" s="15" t="s">
        <v>473</v>
      </c>
      <c r="L9" s="15" t="str">
        <f>H9</f>
        <v>403</v>
      </c>
    </row>
    <row r="10" spans="1:12" s="13" customFormat="1" ht="12.75">
      <c r="A10" s="11" t="s">
        <v>27</v>
      </c>
      <c r="B10" s="12" t="s">
        <v>334</v>
      </c>
      <c r="C10" s="11" t="s">
        <v>7</v>
      </c>
      <c r="D10" s="11"/>
      <c r="E10" s="11" t="s">
        <v>13</v>
      </c>
      <c r="G10" s="11" t="s">
        <v>10</v>
      </c>
      <c r="H10" s="11" t="s">
        <v>28</v>
      </c>
      <c r="I10" s="14">
        <f t="shared" si="0"/>
        <v>471</v>
      </c>
      <c r="J10" s="15" t="s">
        <v>473</v>
      </c>
      <c r="K10" s="15" t="s">
        <v>473</v>
      </c>
      <c r="L10" s="15" t="s">
        <v>473</v>
      </c>
    </row>
    <row r="11" spans="1:12" s="13" customFormat="1" ht="12.75">
      <c r="A11" s="11" t="s">
        <v>29</v>
      </c>
      <c r="B11" s="12" t="s">
        <v>335</v>
      </c>
      <c r="C11" s="11" t="s">
        <v>7</v>
      </c>
      <c r="D11" s="11"/>
      <c r="E11" s="11" t="s">
        <v>13</v>
      </c>
      <c r="G11" s="11" t="s">
        <v>10</v>
      </c>
      <c r="H11" s="11" t="s">
        <v>30</v>
      </c>
      <c r="I11" s="14">
        <f t="shared" si="0"/>
        <v>172</v>
      </c>
      <c r="J11" s="15" t="s">
        <v>473</v>
      </c>
      <c r="K11" s="15" t="s">
        <v>473</v>
      </c>
      <c r="L11" s="15" t="s">
        <v>473</v>
      </c>
    </row>
    <row r="12" spans="1:12" s="13" customFormat="1" ht="12.75">
      <c r="A12" s="11" t="s">
        <v>31</v>
      </c>
      <c r="B12" s="12" t="s">
        <v>336</v>
      </c>
      <c r="C12" s="11" t="s">
        <v>7</v>
      </c>
      <c r="D12" s="11"/>
      <c r="E12" s="11" t="s">
        <v>13</v>
      </c>
      <c r="G12" s="11" t="s">
        <v>10</v>
      </c>
      <c r="H12" s="11" t="s">
        <v>32</v>
      </c>
      <c r="I12" s="14">
        <f t="shared" si="0"/>
        <v>151</v>
      </c>
      <c r="J12" s="15" t="s">
        <v>473</v>
      </c>
      <c r="K12" s="15" t="s">
        <v>473</v>
      </c>
      <c r="L12" s="15" t="s">
        <v>473</v>
      </c>
    </row>
    <row r="13" spans="1:13" s="13" customFormat="1" ht="12.75">
      <c r="A13" s="11" t="s">
        <v>33</v>
      </c>
      <c r="B13" s="12" t="s">
        <v>337</v>
      </c>
      <c r="C13" s="11" t="s">
        <v>7</v>
      </c>
      <c r="D13" s="11"/>
      <c r="E13" s="11" t="s">
        <v>13</v>
      </c>
      <c r="G13" s="11" t="s">
        <v>10</v>
      </c>
      <c r="H13" s="11" t="s">
        <v>34</v>
      </c>
      <c r="I13" s="14">
        <f>(278+2152+157+427+473)</f>
        <v>3487</v>
      </c>
      <c r="J13" s="15">
        <v>106</v>
      </c>
      <c r="K13" s="15">
        <f>(2098+1145+723+33+707)</f>
        <v>4706</v>
      </c>
      <c r="L13" s="15" t="s">
        <v>473</v>
      </c>
      <c r="M13" s="13" t="s">
        <v>475</v>
      </c>
    </row>
    <row r="14" spans="1:12" s="13" customFormat="1" ht="12.75">
      <c r="A14" s="11" t="s">
        <v>35</v>
      </c>
      <c r="B14" s="12" t="s">
        <v>338</v>
      </c>
      <c r="C14" s="11" t="s">
        <v>7</v>
      </c>
      <c r="D14" s="11" t="s">
        <v>15</v>
      </c>
      <c r="E14" s="11" t="s">
        <v>17</v>
      </c>
      <c r="G14" s="11" t="s">
        <v>10</v>
      </c>
      <c r="H14" s="11" t="s">
        <v>36</v>
      </c>
      <c r="I14" s="14">
        <f t="shared" si="0"/>
        <v>0</v>
      </c>
      <c r="J14" s="15" t="s">
        <v>473</v>
      </c>
      <c r="K14" s="15" t="s">
        <v>473</v>
      </c>
      <c r="L14" s="15" t="str">
        <f>H14</f>
        <v>19</v>
      </c>
    </row>
    <row r="15" spans="1:12" s="13" customFormat="1" ht="12.75">
      <c r="A15" s="11" t="s">
        <v>37</v>
      </c>
      <c r="B15" s="12" t="s">
        <v>339</v>
      </c>
      <c r="C15" s="11" t="s">
        <v>7</v>
      </c>
      <c r="D15" s="11" t="s">
        <v>15</v>
      </c>
      <c r="E15" s="11" t="s">
        <v>17</v>
      </c>
      <c r="G15" s="11" t="s">
        <v>10</v>
      </c>
      <c r="H15" s="11" t="s">
        <v>38</v>
      </c>
      <c r="I15" s="14">
        <f t="shared" si="0"/>
        <v>0</v>
      </c>
      <c r="J15" s="15" t="s">
        <v>473</v>
      </c>
      <c r="K15" s="15" t="s">
        <v>473</v>
      </c>
      <c r="L15" s="15" t="str">
        <f>H15</f>
        <v>558</v>
      </c>
    </row>
    <row r="16" spans="1:12" s="13" customFormat="1" ht="12.75">
      <c r="A16" s="11" t="s">
        <v>39</v>
      </c>
      <c r="B16" s="12" t="s">
        <v>340</v>
      </c>
      <c r="C16" s="11" t="s">
        <v>7</v>
      </c>
      <c r="D16" s="11" t="s">
        <v>15</v>
      </c>
      <c r="E16" s="11" t="s">
        <v>17</v>
      </c>
      <c r="G16" s="11" t="s">
        <v>10</v>
      </c>
      <c r="H16" s="11" t="s">
        <v>40</v>
      </c>
      <c r="I16" s="14">
        <f t="shared" si="0"/>
        <v>0</v>
      </c>
      <c r="J16" s="15" t="s">
        <v>473</v>
      </c>
      <c r="K16" s="15" t="s">
        <v>473</v>
      </c>
      <c r="L16" s="15" t="str">
        <f>H16</f>
        <v>428</v>
      </c>
    </row>
    <row r="17" spans="1:12" s="13" customFormat="1" ht="12.75">
      <c r="A17" s="11" t="s">
        <v>41</v>
      </c>
      <c r="B17" s="12" t="s">
        <v>341</v>
      </c>
      <c r="C17" s="11" t="s">
        <v>7</v>
      </c>
      <c r="D17" s="11" t="s">
        <v>15</v>
      </c>
      <c r="E17" s="11" t="s">
        <v>17</v>
      </c>
      <c r="G17" s="11" t="s">
        <v>10</v>
      </c>
      <c r="H17" s="11" t="s">
        <v>42</v>
      </c>
      <c r="I17" s="14">
        <f t="shared" si="0"/>
        <v>0</v>
      </c>
      <c r="J17" s="15" t="s">
        <v>473</v>
      </c>
      <c r="K17" s="15" t="s">
        <v>473</v>
      </c>
      <c r="L17" s="15" t="str">
        <f>H17</f>
        <v>112</v>
      </c>
    </row>
    <row r="18" spans="1:12" s="13" customFormat="1" ht="12.75">
      <c r="A18" s="11" t="s">
        <v>43</v>
      </c>
      <c r="B18" s="12" t="s">
        <v>342</v>
      </c>
      <c r="C18" s="11" t="s">
        <v>7</v>
      </c>
      <c r="D18" s="11"/>
      <c r="E18" s="11" t="s">
        <v>13</v>
      </c>
      <c r="G18" s="11" t="s">
        <v>10</v>
      </c>
      <c r="H18" s="11" t="s">
        <v>42</v>
      </c>
      <c r="I18" s="14">
        <f t="shared" si="0"/>
        <v>112</v>
      </c>
      <c r="J18" s="15" t="s">
        <v>473</v>
      </c>
      <c r="K18" s="15" t="s">
        <v>473</v>
      </c>
      <c r="L18" s="15" t="s">
        <v>473</v>
      </c>
    </row>
    <row r="19" spans="1:12" s="13" customFormat="1" ht="12.75">
      <c r="A19" s="11" t="s">
        <v>44</v>
      </c>
      <c r="B19" s="12" t="s">
        <v>342</v>
      </c>
      <c r="C19" s="11" t="s">
        <v>7</v>
      </c>
      <c r="D19" s="11"/>
      <c r="E19" s="11" t="s">
        <v>13</v>
      </c>
      <c r="G19" s="11" t="s">
        <v>10</v>
      </c>
      <c r="H19" s="11" t="s">
        <v>45</v>
      </c>
      <c r="I19" s="14">
        <f t="shared" si="0"/>
        <v>187</v>
      </c>
      <c r="J19" s="15" t="s">
        <v>473</v>
      </c>
      <c r="K19" s="15" t="s">
        <v>473</v>
      </c>
      <c r="L19" s="15" t="s">
        <v>473</v>
      </c>
    </row>
    <row r="20" spans="1:12" s="13" customFormat="1" ht="12.75">
      <c r="A20" s="11" t="s">
        <v>46</v>
      </c>
      <c r="B20" s="12" t="s">
        <v>343</v>
      </c>
      <c r="C20" s="11" t="s">
        <v>7</v>
      </c>
      <c r="D20" s="11" t="s">
        <v>15</v>
      </c>
      <c r="E20" s="11" t="s">
        <v>17</v>
      </c>
      <c r="G20" s="11" t="s">
        <v>10</v>
      </c>
      <c r="H20" s="11" t="s">
        <v>47</v>
      </c>
      <c r="I20" s="14">
        <f t="shared" si="0"/>
        <v>0</v>
      </c>
      <c r="J20" s="15" t="s">
        <v>473</v>
      </c>
      <c r="K20" s="15" t="s">
        <v>473</v>
      </c>
      <c r="L20" s="15" t="str">
        <f>H20</f>
        <v>29</v>
      </c>
    </row>
    <row r="21" spans="1:13" s="13" customFormat="1" ht="12.75">
      <c r="A21" s="11" t="s">
        <v>48</v>
      </c>
      <c r="B21" s="12" t="s">
        <v>344</v>
      </c>
      <c r="C21" s="11" t="s">
        <v>7</v>
      </c>
      <c r="D21" s="11"/>
      <c r="E21" s="11" t="s">
        <v>13</v>
      </c>
      <c r="G21" s="11" t="s">
        <v>10</v>
      </c>
      <c r="H21" s="11" t="s">
        <v>49</v>
      </c>
      <c r="I21" s="14">
        <f>(1564+317+201)</f>
        <v>2082</v>
      </c>
      <c r="J21" s="15">
        <f>(88+268)</f>
        <v>356</v>
      </c>
      <c r="K21" s="15">
        <f>(651+316+952)</f>
        <v>1919</v>
      </c>
      <c r="L21" s="15" t="s">
        <v>473</v>
      </c>
      <c r="M21" s="13" t="s">
        <v>475</v>
      </c>
    </row>
    <row r="22" spans="1:12" s="13" customFormat="1" ht="12.75">
      <c r="A22" s="11" t="s">
        <v>50</v>
      </c>
      <c r="B22" s="12" t="s">
        <v>345</v>
      </c>
      <c r="C22" s="11" t="s">
        <v>7</v>
      </c>
      <c r="D22" s="11"/>
      <c r="E22" s="11" t="s">
        <v>13</v>
      </c>
      <c r="G22" s="11" t="s">
        <v>10</v>
      </c>
      <c r="H22" s="11" t="s">
        <v>51</v>
      </c>
      <c r="I22" s="14">
        <f t="shared" si="0"/>
        <v>0</v>
      </c>
      <c r="J22" s="15" t="s">
        <v>473</v>
      </c>
      <c r="K22" s="15" t="s">
        <v>473</v>
      </c>
      <c r="L22" s="15" t="str">
        <f>H22</f>
        <v>95</v>
      </c>
    </row>
    <row r="23" spans="1:12" s="13" customFormat="1" ht="12.75">
      <c r="A23" s="11" t="s">
        <v>52</v>
      </c>
      <c r="B23" s="12" t="s">
        <v>346</v>
      </c>
      <c r="C23" s="11" t="s">
        <v>7</v>
      </c>
      <c r="D23" s="11"/>
      <c r="E23" s="11" t="s">
        <v>13</v>
      </c>
      <c r="G23" s="11" t="s">
        <v>10</v>
      </c>
      <c r="H23" s="11" t="s">
        <v>53</v>
      </c>
      <c r="I23" s="14">
        <f t="shared" si="0"/>
        <v>25</v>
      </c>
      <c r="J23" s="15" t="s">
        <v>473</v>
      </c>
      <c r="K23" s="15" t="s">
        <v>473</v>
      </c>
      <c r="L23" s="15" t="s">
        <v>473</v>
      </c>
    </row>
    <row r="24" spans="1:12" s="13" customFormat="1" ht="12.75">
      <c r="A24" s="11" t="s">
        <v>54</v>
      </c>
      <c r="B24" s="12" t="s">
        <v>347</v>
      </c>
      <c r="C24" s="11" t="s">
        <v>7</v>
      </c>
      <c r="D24" s="11" t="s">
        <v>15</v>
      </c>
      <c r="E24" s="11" t="s">
        <v>17</v>
      </c>
      <c r="G24" s="11" t="s">
        <v>10</v>
      </c>
      <c r="H24" s="11" t="s">
        <v>55</v>
      </c>
      <c r="I24" s="14">
        <f t="shared" si="0"/>
        <v>0</v>
      </c>
      <c r="J24" s="15" t="s">
        <v>473</v>
      </c>
      <c r="K24" s="15" t="s">
        <v>473</v>
      </c>
      <c r="L24" s="15" t="str">
        <f>H24</f>
        <v>1792</v>
      </c>
    </row>
    <row r="25" spans="1:12" s="13" customFormat="1" ht="12.75">
      <c r="A25" s="11" t="s">
        <v>56</v>
      </c>
      <c r="B25" s="12" t="s">
        <v>348</v>
      </c>
      <c r="C25" s="11" t="s">
        <v>7</v>
      </c>
      <c r="D25" s="11"/>
      <c r="E25" s="11" t="s">
        <v>13</v>
      </c>
      <c r="G25" s="11" t="s">
        <v>10</v>
      </c>
      <c r="H25" s="11" t="s">
        <v>57</v>
      </c>
      <c r="I25" s="14">
        <f t="shared" si="0"/>
        <v>0</v>
      </c>
      <c r="J25" s="15" t="s">
        <v>473</v>
      </c>
      <c r="K25" s="15" t="str">
        <f>H25</f>
        <v>3437</v>
      </c>
      <c r="L25" s="15" t="s">
        <v>473</v>
      </c>
    </row>
    <row r="26" spans="1:12" s="13" customFormat="1" ht="12.75">
      <c r="A26" s="11" t="s">
        <v>58</v>
      </c>
      <c r="B26" s="12" t="s">
        <v>349</v>
      </c>
      <c r="C26" s="11" t="s">
        <v>7</v>
      </c>
      <c r="D26" s="11"/>
      <c r="E26" s="11" t="s">
        <v>13</v>
      </c>
      <c r="G26" s="11" t="s">
        <v>10</v>
      </c>
      <c r="H26" s="11" t="s">
        <v>59</v>
      </c>
      <c r="I26" s="14">
        <f t="shared" si="0"/>
        <v>0</v>
      </c>
      <c r="J26" s="15" t="s">
        <v>473</v>
      </c>
      <c r="K26" s="15" t="str">
        <f>H26</f>
        <v>180</v>
      </c>
      <c r="L26" s="15" t="s">
        <v>473</v>
      </c>
    </row>
    <row r="27" spans="1:12" s="13" customFormat="1" ht="12.75">
      <c r="A27" s="11" t="s">
        <v>60</v>
      </c>
      <c r="B27" s="12" t="s">
        <v>350</v>
      </c>
      <c r="C27" s="11" t="s">
        <v>7</v>
      </c>
      <c r="D27" s="11"/>
      <c r="E27" s="11" t="s">
        <v>13</v>
      </c>
      <c r="G27" s="11" t="s">
        <v>10</v>
      </c>
      <c r="H27" s="11" t="s">
        <v>61</v>
      </c>
      <c r="I27" s="14">
        <f t="shared" si="0"/>
        <v>3041</v>
      </c>
      <c r="J27" s="15">
        <v>25</v>
      </c>
      <c r="K27" s="15" t="s">
        <v>473</v>
      </c>
      <c r="L27" s="15" t="s">
        <v>473</v>
      </c>
    </row>
    <row r="28" spans="1:12" s="13" customFormat="1" ht="12.75">
      <c r="A28" s="11" t="s">
        <v>62</v>
      </c>
      <c r="B28" s="12" t="s">
        <v>351</v>
      </c>
      <c r="C28" s="11" t="s">
        <v>7</v>
      </c>
      <c r="D28" s="11"/>
      <c r="E28" s="11" t="s">
        <v>13</v>
      </c>
      <c r="G28" s="11" t="s">
        <v>10</v>
      </c>
      <c r="H28" s="11" t="s">
        <v>63</v>
      </c>
      <c r="I28" s="14">
        <f t="shared" si="0"/>
        <v>476</v>
      </c>
      <c r="J28" s="15" t="s">
        <v>473</v>
      </c>
      <c r="K28" s="15" t="s">
        <v>473</v>
      </c>
      <c r="L28" s="15" t="s">
        <v>473</v>
      </c>
    </row>
    <row r="29" spans="1:12" s="13" customFormat="1" ht="12.75">
      <c r="A29" s="11" t="s">
        <v>64</v>
      </c>
      <c r="B29" s="12" t="s">
        <v>352</v>
      </c>
      <c r="C29" s="11" t="s">
        <v>7</v>
      </c>
      <c r="D29" s="11"/>
      <c r="E29" s="11" t="s">
        <v>13</v>
      </c>
      <c r="G29" s="11" t="s">
        <v>10</v>
      </c>
      <c r="H29" s="11" t="s">
        <v>65</v>
      </c>
      <c r="I29" s="14">
        <f t="shared" si="0"/>
        <v>923</v>
      </c>
      <c r="J29" s="15" t="s">
        <v>473</v>
      </c>
      <c r="K29" s="15" t="s">
        <v>473</v>
      </c>
      <c r="L29" s="15" t="s">
        <v>473</v>
      </c>
    </row>
    <row r="30" spans="1:12" s="13" customFormat="1" ht="12.75">
      <c r="A30" s="11" t="s">
        <v>66</v>
      </c>
      <c r="B30" s="12" t="s">
        <v>353</v>
      </c>
      <c r="C30" s="11" t="s">
        <v>7</v>
      </c>
      <c r="D30" s="11"/>
      <c r="E30" s="11" t="s">
        <v>13</v>
      </c>
      <c r="G30" s="11" t="s">
        <v>10</v>
      </c>
      <c r="H30" s="11" t="s">
        <v>67</v>
      </c>
      <c r="I30" s="14">
        <f t="shared" si="0"/>
        <v>4988</v>
      </c>
      <c r="J30" s="15">
        <f>(71+164+25)</f>
        <v>260</v>
      </c>
      <c r="K30" s="15" t="s">
        <v>473</v>
      </c>
      <c r="L30" s="15" t="s">
        <v>473</v>
      </c>
    </row>
    <row r="31" spans="1:12" s="13" customFormat="1" ht="12.75">
      <c r="A31" s="11" t="s">
        <v>68</v>
      </c>
      <c r="B31" s="12" t="s">
        <v>354</v>
      </c>
      <c r="C31" s="11" t="s">
        <v>7</v>
      </c>
      <c r="D31" s="11"/>
      <c r="E31" s="11" t="s">
        <v>13</v>
      </c>
      <c r="G31" s="11" t="s">
        <v>10</v>
      </c>
      <c r="H31" s="11" t="s">
        <v>69</v>
      </c>
      <c r="I31" s="14">
        <f t="shared" si="0"/>
        <v>0</v>
      </c>
      <c r="J31" s="15" t="s">
        <v>473</v>
      </c>
      <c r="K31" s="15" t="str">
        <f>H31</f>
        <v>577</v>
      </c>
      <c r="L31" s="15" t="s">
        <v>473</v>
      </c>
    </row>
    <row r="32" spans="1:12" s="13" customFormat="1" ht="12.75">
      <c r="A32" s="11" t="s">
        <v>70</v>
      </c>
      <c r="B32" s="12" t="s">
        <v>355</v>
      </c>
      <c r="C32" s="11" t="s">
        <v>7</v>
      </c>
      <c r="D32" s="11" t="s">
        <v>15</v>
      </c>
      <c r="E32" s="11" t="s">
        <v>17</v>
      </c>
      <c r="G32" s="11" t="s">
        <v>10</v>
      </c>
      <c r="H32" s="11" t="s">
        <v>71</v>
      </c>
      <c r="I32" s="14">
        <f t="shared" si="0"/>
        <v>0</v>
      </c>
      <c r="J32" s="15" t="s">
        <v>473</v>
      </c>
      <c r="K32" s="15" t="s">
        <v>473</v>
      </c>
      <c r="L32" s="15" t="str">
        <f>H32</f>
        <v>570</v>
      </c>
    </row>
    <row r="33" spans="1:12" s="13" customFormat="1" ht="12.75">
      <c r="A33" s="11" t="s">
        <v>72</v>
      </c>
      <c r="B33" s="12" t="s">
        <v>356</v>
      </c>
      <c r="C33" s="11" t="s">
        <v>7</v>
      </c>
      <c r="D33" s="11"/>
      <c r="E33" s="11" t="s">
        <v>13</v>
      </c>
      <c r="G33" s="11" t="s">
        <v>10</v>
      </c>
      <c r="H33" s="11" t="s">
        <v>73</v>
      </c>
      <c r="I33" s="14">
        <f t="shared" si="0"/>
        <v>0</v>
      </c>
      <c r="J33" s="15">
        <v>104</v>
      </c>
      <c r="K33" s="15">
        <f>(H33-J33)</f>
        <v>382</v>
      </c>
      <c r="L33" s="15" t="s">
        <v>473</v>
      </c>
    </row>
    <row r="34" spans="1:13" s="13" customFormat="1" ht="12.75">
      <c r="A34" s="11" t="s">
        <v>74</v>
      </c>
      <c r="B34" s="12" t="s">
        <v>357</v>
      </c>
      <c r="C34" s="11" t="s">
        <v>7</v>
      </c>
      <c r="D34" s="11" t="s">
        <v>15</v>
      </c>
      <c r="E34" s="11" t="s">
        <v>17</v>
      </c>
      <c r="G34" s="11" t="s">
        <v>10</v>
      </c>
      <c r="H34" s="11" t="s">
        <v>75</v>
      </c>
      <c r="I34" s="14">
        <v>749</v>
      </c>
      <c r="J34" s="15" t="s">
        <v>473</v>
      </c>
      <c r="K34" s="15" t="s">
        <v>473</v>
      </c>
      <c r="L34" s="15">
        <f>(H34-I34)</f>
        <v>986</v>
      </c>
      <c r="M34" s="13" t="s">
        <v>476</v>
      </c>
    </row>
    <row r="35" spans="1:12" s="13" customFormat="1" ht="12.75">
      <c r="A35" s="11" t="s">
        <v>76</v>
      </c>
      <c r="B35" s="12" t="s">
        <v>358</v>
      </c>
      <c r="C35" s="11" t="s">
        <v>7</v>
      </c>
      <c r="D35" s="11"/>
      <c r="E35" s="11" t="s">
        <v>13</v>
      </c>
      <c r="G35" s="11" t="s">
        <v>10</v>
      </c>
      <c r="H35" s="11" t="s">
        <v>77</v>
      </c>
      <c r="I35" s="14">
        <f t="shared" si="0"/>
        <v>12442</v>
      </c>
      <c r="J35" s="15" t="s">
        <v>473</v>
      </c>
      <c r="K35" s="15" t="s">
        <v>473</v>
      </c>
      <c r="L35" s="15" t="s">
        <v>473</v>
      </c>
    </row>
    <row r="36" spans="1:12" s="13" customFormat="1" ht="12.75">
      <c r="A36" s="11" t="s">
        <v>78</v>
      </c>
      <c r="B36" s="12" t="s">
        <v>359</v>
      </c>
      <c r="C36" s="11" t="s">
        <v>7</v>
      </c>
      <c r="D36" s="11"/>
      <c r="E36" s="11" t="s">
        <v>13</v>
      </c>
      <c r="G36" s="11" t="s">
        <v>10</v>
      </c>
      <c r="H36" s="11" t="s">
        <v>79</v>
      </c>
      <c r="I36" s="14">
        <f t="shared" si="0"/>
        <v>3783</v>
      </c>
      <c r="J36" s="15" t="s">
        <v>473</v>
      </c>
      <c r="K36" s="15" t="s">
        <v>473</v>
      </c>
      <c r="L36" s="15" t="s">
        <v>473</v>
      </c>
    </row>
    <row r="37" spans="1:12" s="13" customFormat="1" ht="12.75">
      <c r="A37" s="11" t="s">
        <v>80</v>
      </c>
      <c r="B37" s="12" t="s">
        <v>360</v>
      </c>
      <c r="C37" s="11" t="s">
        <v>7</v>
      </c>
      <c r="D37" s="11" t="s">
        <v>15</v>
      </c>
      <c r="E37" s="11" t="s">
        <v>17</v>
      </c>
      <c r="G37" s="11" t="s">
        <v>10</v>
      </c>
      <c r="H37" s="11" t="s">
        <v>81</v>
      </c>
      <c r="I37" s="14">
        <f t="shared" si="0"/>
        <v>63</v>
      </c>
      <c r="J37" s="15" t="s">
        <v>473</v>
      </c>
      <c r="K37" s="15" t="s">
        <v>473</v>
      </c>
      <c r="L37" s="15">
        <f>H371</f>
        <v>0</v>
      </c>
    </row>
    <row r="38" spans="1:12" s="13" customFormat="1" ht="12.75">
      <c r="A38" s="11" t="s">
        <v>82</v>
      </c>
      <c r="B38" s="12" t="s">
        <v>361</v>
      </c>
      <c r="C38" s="11" t="s">
        <v>7</v>
      </c>
      <c r="D38" s="11" t="s">
        <v>15</v>
      </c>
      <c r="E38" s="11" t="s">
        <v>17</v>
      </c>
      <c r="G38" s="11" t="s">
        <v>10</v>
      </c>
      <c r="H38" s="11" t="s">
        <v>83</v>
      </c>
      <c r="I38" s="14">
        <f t="shared" si="0"/>
        <v>0</v>
      </c>
      <c r="J38" s="15" t="s">
        <v>473</v>
      </c>
      <c r="K38" s="15" t="s">
        <v>473</v>
      </c>
      <c r="L38" s="15" t="str">
        <f>H38</f>
        <v>209</v>
      </c>
    </row>
    <row r="39" spans="1:12" s="13" customFormat="1" ht="12.75">
      <c r="A39" s="11" t="s">
        <v>84</v>
      </c>
      <c r="B39" s="12" t="s">
        <v>362</v>
      </c>
      <c r="C39" s="11" t="s">
        <v>7</v>
      </c>
      <c r="D39" s="11"/>
      <c r="E39" s="11" t="s">
        <v>13</v>
      </c>
      <c r="G39" s="11" t="s">
        <v>10</v>
      </c>
      <c r="H39" s="11" t="s">
        <v>85</v>
      </c>
      <c r="I39" s="14">
        <f t="shared" si="0"/>
        <v>72</v>
      </c>
      <c r="J39" s="15" t="s">
        <v>473</v>
      </c>
      <c r="K39" s="15">
        <v>333</v>
      </c>
      <c r="L39" s="15" t="s">
        <v>473</v>
      </c>
    </row>
    <row r="40" spans="1:12" s="13" customFormat="1" ht="12.75">
      <c r="A40" s="11" t="s">
        <v>86</v>
      </c>
      <c r="B40" s="12" t="s">
        <v>363</v>
      </c>
      <c r="C40" s="11" t="s">
        <v>7</v>
      </c>
      <c r="D40" s="11" t="s">
        <v>15</v>
      </c>
      <c r="E40" s="11" t="s">
        <v>17</v>
      </c>
      <c r="G40" s="11" t="s">
        <v>10</v>
      </c>
      <c r="H40" s="11" t="s">
        <v>87</v>
      </c>
      <c r="I40" s="14">
        <f t="shared" si="0"/>
        <v>0</v>
      </c>
      <c r="J40" s="15" t="s">
        <v>473</v>
      </c>
      <c r="K40" s="15" t="s">
        <v>473</v>
      </c>
      <c r="L40" s="15" t="str">
        <f>H40</f>
        <v>357</v>
      </c>
    </row>
    <row r="41" spans="1:12" s="13" customFormat="1" ht="12.75">
      <c r="A41" s="11" t="s">
        <v>88</v>
      </c>
      <c r="B41" s="12" t="s">
        <v>364</v>
      </c>
      <c r="C41" s="11" t="s">
        <v>7</v>
      </c>
      <c r="D41" s="11" t="s">
        <v>89</v>
      </c>
      <c r="E41" s="11" t="s">
        <v>17</v>
      </c>
      <c r="G41" s="11" t="s">
        <v>10</v>
      </c>
      <c r="H41" s="11" t="s">
        <v>90</v>
      </c>
      <c r="I41" s="14">
        <f t="shared" si="0"/>
        <v>0</v>
      </c>
      <c r="J41" s="15" t="s">
        <v>473</v>
      </c>
      <c r="K41" s="15" t="s">
        <v>473</v>
      </c>
      <c r="L41" s="15" t="str">
        <f>H41</f>
        <v>1310</v>
      </c>
    </row>
    <row r="42" spans="1:12" s="13" customFormat="1" ht="12.75">
      <c r="A42" s="11" t="s">
        <v>91</v>
      </c>
      <c r="B42" s="12" t="s">
        <v>365</v>
      </c>
      <c r="C42" s="11" t="s">
        <v>7</v>
      </c>
      <c r="D42" s="11"/>
      <c r="E42" s="11" t="s">
        <v>13</v>
      </c>
      <c r="G42" s="11" t="s">
        <v>10</v>
      </c>
      <c r="H42" s="11" t="s">
        <v>92</v>
      </c>
      <c r="I42" s="14">
        <f t="shared" si="0"/>
        <v>205</v>
      </c>
      <c r="J42" s="15" t="s">
        <v>473</v>
      </c>
      <c r="K42" s="15" t="s">
        <v>473</v>
      </c>
      <c r="L42" s="15" t="s">
        <v>473</v>
      </c>
    </row>
    <row r="43" spans="1:12" s="13" customFormat="1" ht="12.75">
      <c r="A43" s="11" t="s">
        <v>93</v>
      </c>
      <c r="B43" s="12" t="s">
        <v>366</v>
      </c>
      <c r="C43" s="11" t="s">
        <v>7</v>
      </c>
      <c r="D43" s="11"/>
      <c r="E43" s="11" t="s">
        <v>13</v>
      </c>
      <c r="G43" s="11" t="s">
        <v>10</v>
      </c>
      <c r="H43" s="11" t="s">
        <v>94</v>
      </c>
      <c r="I43" s="14">
        <f t="shared" si="0"/>
        <v>0</v>
      </c>
      <c r="J43" s="15" t="s">
        <v>473</v>
      </c>
      <c r="K43" s="15">
        <v>2923</v>
      </c>
      <c r="L43" s="15" t="s">
        <v>473</v>
      </c>
    </row>
    <row r="44" spans="1:12" s="13" customFormat="1" ht="12.75">
      <c r="A44" s="11" t="s">
        <v>95</v>
      </c>
      <c r="B44" s="12" t="s">
        <v>367</v>
      </c>
      <c r="C44" s="11" t="s">
        <v>7</v>
      </c>
      <c r="D44" s="11"/>
      <c r="E44" s="11" t="s">
        <v>13</v>
      </c>
      <c r="G44" s="11" t="s">
        <v>10</v>
      </c>
      <c r="H44" s="11" t="s">
        <v>96</v>
      </c>
      <c r="I44" s="14">
        <f t="shared" si="0"/>
        <v>80</v>
      </c>
      <c r="J44" s="15" t="s">
        <v>473</v>
      </c>
      <c r="K44" s="15" t="s">
        <v>473</v>
      </c>
      <c r="L44" s="15" t="s">
        <v>473</v>
      </c>
    </row>
    <row r="45" spans="1:12" s="13" customFormat="1" ht="12.75">
      <c r="A45" s="11" t="s">
        <v>97</v>
      </c>
      <c r="B45" s="12" t="s">
        <v>368</v>
      </c>
      <c r="C45" s="11" t="s">
        <v>7</v>
      </c>
      <c r="D45" s="11"/>
      <c r="E45" s="11" t="s">
        <v>13</v>
      </c>
      <c r="G45" s="11" t="s">
        <v>10</v>
      </c>
      <c r="H45" s="11" t="s">
        <v>98</v>
      </c>
      <c r="I45" s="14">
        <f t="shared" si="0"/>
        <v>702</v>
      </c>
      <c r="J45" s="15">
        <v>15</v>
      </c>
      <c r="K45" s="15" t="s">
        <v>473</v>
      </c>
      <c r="L45" s="15" t="s">
        <v>473</v>
      </c>
    </row>
    <row r="46" spans="1:12" s="13" customFormat="1" ht="12.75">
      <c r="A46" s="11" t="s">
        <v>99</v>
      </c>
      <c r="B46" s="12" t="s">
        <v>369</v>
      </c>
      <c r="C46" s="11" t="s">
        <v>7</v>
      </c>
      <c r="D46" s="11"/>
      <c r="E46" s="11" t="s">
        <v>13</v>
      </c>
      <c r="G46" s="11" t="s">
        <v>10</v>
      </c>
      <c r="H46" s="11" t="s">
        <v>100</v>
      </c>
      <c r="I46" s="14">
        <f t="shared" si="0"/>
        <v>1431</v>
      </c>
      <c r="J46" s="15">
        <v>56</v>
      </c>
      <c r="K46" s="15" t="s">
        <v>473</v>
      </c>
      <c r="L46" s="15" t="s">
        <v>473</v>
      </c>
    </row>
    <row r="47" spans="1:12" s="13" customFormat="1" ht="12.75">
      <c r="A47" s="11" t="s">
        <v>101</v>
      </c>
      <c r="B47" s="12" t="s">
        <v>370</v>
      </c>
      <c r="C47" s="11" t="s">
        <v>7</v>
      </c>
      <c r="D47" s="11" t="s">
        <v>15</v>
      </c>
      <c r="E47" s="11" t="s">
        <v>17</v>
      </c>
      <c r="G47" s="11" t="s">
        <v>10</v>
      </c>
      <c r="H47" s="11" t="s">
        <v>102</v>
      </c>
      <c r="I47" s="14">
        <f t="shared" si="0"/>
        <v>0</v>
      </c>
      <c r="J47" s="15" t="s">
        <v>473</v>
      </c>
      <c r="K47" s="15" t="s">
        <v>473</v>
      </c>
      <c r="L47" s="15">
        <v>3713</v>
      </c>
    </row>
    <row r="48" spans="1:12" s="13" customFormat="1" ht="12.75">
      <c r="A48" s="11" t="s">
        <v>103</v>
      </c>
      <c r="B48" s="12" t="s">
        <v>371</v>
      </c>
      <c r="C48" s="11" t="s">
        <v>7</v>
      </c>
      <c r="D48" s="11" t="s">
        <v>15</v>
      </c>
      <c r="E48" s="11" t="s">
        <v>17</v>
      </c>
      <c r="G48" s="11" t="s">
        <v>10</v>
      </c>
      <c r="H48" s="11" t="s">
        <v>104</v>
      </c>
      <c r="I48" s="14">
        <f t="shared" si="0"/>
        <v>1697</v>
      </c>
      <c r="J48" s="15" t="s">
        <v>473</v>
      </c>
      <c r="K48" s="15" t="s">
        <v>473</v>
      </c>
      <c r="L48" s="15" t="s">
        <v>473</v>
      </c>
    </row>
    <row r="49" spans="1:12" s="13" customFormat="1" ht="12.75">
      <c r="A49" s="11" t="s">
        <v>105</v>
      </c>
      <c r="B49" s="12" t="s">
        <v>372</v>
      </c>
      <c r="C49" s="11" t="s">
        <v>7</v>
      </c>
      <c r="D49" s="11" t="s">
        <v>15</v>
      </c>
      <c r="E49" s="11" t="s">
        <v>17</v>
      </c>
      <c r="G49" s="11" t="s">
        <v>10</v>
      </c>
      <c r="H49" s="11" t="s">
        <v>106</v>
      </c>
      <c r="I49" s="14">
        <f t="shared" si="0"/>
        <v>481</v>
      </c>
      <c r="J49" s="15" t="s">
        <v>473</v>
      </c>
      <c r="K49" s="15" t="s">
        <v>473</v>
      </c>
      <c r="L49" s="15" t="s">
        <v>473</v>
      </c>
    </row>
    <row r="50" spans="1:12" s="13" customFormat="1" ht="12.75">
      <c r="A50" s="11" t="s">
        <v>107</v>
      </c>
      <c r="B50" s="12" t="s">
        <v>372</v>
      </c>
      <c r="C50" s="11" t="s">
        <v>7</v>
      </c>
      <c r="D50" s="11" t="s">
        <v>15</v>
      </c>
      <c r="E50" s="11" t="s">
        <v>17</v>
      </c>
      <c r="G50" s="11" t="s">
        <v>10</v>
      </c>
      <c r="H50" s="11" t="s">
        <v>108</v>
      </c>
      <c r="I50" s="14">
        <f t="shared" si="0"/>
        <v>738</v>
      </c>
      <c r="J50" s="15" t="s">
        <v>473</v>
      </c>
      <c r="K50" s="15" t="s">
        <v>473</v>
      </c>
      <c r="L50" s="15" t="s">
        <v>473</v>
      </c>
    </row>
    <row r="51" spans="1:12" s="13" customFormat="1" ht="12.75">
      <c r="A51" s="11" t="s">
        <v>109</v>
      </c>
      <c r="B51" s="12" t="s">
        <v>373</v>
      </c>
      <c r="C51" s="11" t="s">
        <v>7</v>
      </c>
      <c r="D51" s="11"/>
      <c r="E51" s="11" t="s">
        <v>13</v>
      </c>
      <c r="G51" s="11" t="s">
        <v>10</v>
      </c>
      <c r="H51" s="11" t="s">
        <v>110</v>
      </c>
      <c r="I51" s="14">
        <f t="shared" si="0"/>
        <v>848</v>
      </c>
      <c r="J51" s="15" t="s">
        <v>473</v>
      </c>
      <c r="K51" s="15" t="s">
        <v>473</v>
      </c>
      <c r="L51" s="15" t="s">
        <v>473</v>
      </c>
    </row>
    <row r="52" spans="1:12" s="13" customFormat="1" ht="12.75">
      <c r="A52" s="11" t="s">
        <v>111</v>
      </c>
      <c r="B52" s="12" t="s">
        <v>373</v>
      </c>
      <c r="C52" s="11" t="s">
        <v>7</v>
      </c>
      <c r="D52" s="11"/>
      <c r="E52" s="11" t="s">
        <v>13</v>
      </c>
      <c r="G52" s="11" t="s">
        <v>10</v>
      </c>
      <c r="H52" s="11" t="s">
        <v>112</v>
      </c>
      <c r="I52" s="14">
        <f t="shared" si="0"/>
        <v>102</v>
      </c>
      <c r="J52" s="15" t="s">
        <v>473</v>
      </c>
      <c r="K52" s="15" t="s">
        <v>473</v>
      </c>
      <c r="L52" s="15" t="s">
        <v>473</v>
      </c>
    </row>
    <row r="53" spans="1:12" s="13" customFormat="1" ht="12.75">
      <c r="A53" s="11" t="s">
        <v>113</v>
      </c>
      <c r="B53" s="12" t="s">
        <v>373</v>
      </c>
      <c r="C53" s="11" t="s">
        <v>7</v>
      </c>
      <c r="D53" s="11"/>
      <c r="E53" s="11" t="s">
        <v>13</v>
      </c>
      <c r="G53" s="11" t="s">
        <v>10</v>
      </c>
      <c r="H53" s="11" t="s">
        <v>114</v>
      </c>
      <c r="I53" s="14">
        <f t="shared" si="0"/>
        <v>2428</v>
      </c>
      <c r="J53" s="15" t="s">
        <v>473</v>
      </c>
      <c r="K53" s="15" t="s">
        <v>473</v>
      </c>
      <c r="L53" s="15" t="s">
        <v>473</v>
      </c>
    </row>
    <row r="54" spans="1:12" s="13" customFormat="1" ht="12.75">
      <c r="A54" s="11" t="s">
        <v>115</v>
      </c>
      <c r="B54" s="12" t="s">
        <v>374</v>
      </c>
      <c r="C54" s="11" t="s">
        <v>7</v>
      </c>
      <c r="D54" s="11"/>
      <c r="E54" s="11" t="s">
        <v>13</v>
      </c>
      <c r="G54" s="11" t="s">
        <v>10</v>
      </c>
      <c r="H54" s="11" t="s">
        <v>116</v>
      </c>
      <c r="I54" s="14">
        <f t="shared" si="0"/>
        <v>228</v>
      </c>
      <c r="J54" s="15">
        <v>9</v>
      </c>
      <c r="K54" s="15" t="s">
        <v>473</v>
      </c>
      <c r="L54" s="15" t="s">
        <v>473</v>
      </c>
    </row>
    <row r="55" spans="1:12" s="13" customFormat="1" ht="12.75">
      <c r="A55" s="11" t="s">
        <v>117</v>
      </c>
      <c r="B55" s="12" t="s">
        <v>375</v>
      </c>
      <c r="C55" s="11" t="s">
        <v>7</v>
      </c>
      <c r="D55" s="11"/>
      <c r="E55" s="11" t="s">
        <v>13</v>
      </c>
      <c r="G55" s="11" t="s">
        <v>10</v>
      </c>
      <c r="H55" s="11" t="s">
        <v>118</v>
      </c>
      <c r="I55" s="14">
        <f t="shared" si="0"/>
        <v>338</v>
      </c>
      <c r="J55" s="15">
        <v>15</v>
      </c>
      <c r="K55" s="15" t="s">
        <v>473</v>
      </c>
      <c r="L55" s="15" t="s">
        <v>473</v>
      </c>
    </row>
    <row r="56" spans="1:12" s="13" customFormat="1" ht="12.75">
      <c r="A56" s="11" t="s">
        <v>119</v>
      </c>
      <c r="B56" s="12" t="s">
        <v>376</v>
      </c>
      <c r="C56" s="11" t="s">
        <v>7</v>
      </c>
      <c r="D56" s="11"/>
      <c r="E56" s="11" t="s">
        <v>13</v>
      </c>
      <c r="G56" s="11" t="s">
        <v>10</v>
      </c>
      <c r="H56" s="11" t="s">
        <v>120</v>
      </c>
      <c r="I56" s="14">
        <f t="shared" si="0"/>
        <v>0</v>
      </c>
      <c r="J56" s="15" t="s">
        <v>473</v>
      </c>
      <c r="K56" s="15" t="s">
        <v>473</v>
      </c>
      <c r="L56" s="15" t="str">
        <f>H56</f>
        <v>53</v>
      </c>
    </row>
    <row r="57" spans="1:12" s="13" customFormat="1" ht="12.75">
      <c r="A57" s="11" t="s">
        <v>121</v>
      </c>
      <c r="B57" s="12" t="s">
        <v>377</v>
      </c>
      <c r="C57" s="11" t="s">
        <v>7</v>
      </c>
      <c r="D57" s="11"/>
      <c r="E57" s="11" t="s">
        <v>13</v>
      </c>
      <c r="G57" s="11" t="s">
        <v>10</v>
      </c>
      <c r="H57" s="11" t="s">
        <v>122</v>
      </c>
      <c r="I57" s="14">
        <f t="shared" si="0"/>
        <v>85</v>
      </c>
      <c r="J57" s="15" t="s">
        <v>473</v>
      </c>
      <c r="K57" s="15" t="s">
        <v>473</v>
      </c>
      <c r="L57" s="15" t="s">
        <v>473</v>
      </c>
    </row>
    <row r="58" spans="1:12" s="13" customFormat="1" ht="12.75">
      <c r="A58" s="11" t="s">
        <v>123</v>
      </c>
      <c r="B58" s="12" t="s">
        <v>378</v>
      </c>
      <c r="C58" s="11" t="s">
        <v>7</v>
      </c>
      <c r="D58" s="11"/>
      <c r="E58" s="11" t="s">
        <v>13</v>
      </c>
      <c r="G58" s="11" t="s">
        <v>10</v>
      </c>
      <c r="H58" s="11" t="s">
        <v>124</v>
      </c>
      <c r="I58" s="14">
        <f>(17+118)</f>
        <v>135</v>
      </c>
      <c r="J58" s="15">
        <f>(137+86+265+135+47)</f>
        <v>670</v>
      </c>
      <c r="K58" s="15">
        <f>(H58-I58-J58-L58)</f>
        <v>9956</v>
      </c>
      <c r="L58" s="15" t="s">
        <v>473</v>
      </c>
    </row>
    <row r="59" spans="1:12" s="13" customFormat="1" ht="12.75">
      <c r="A59" s="11" t="s">
        <v>125</v>
      </c>
      <c r="B59" s="12" t="s">
        <v>373</v>
      </c>
      <c r="C59" s="11" t="s">
        <v>7</v>
      </c>
      <c r="D59" s="11"/>
      <c r="E59" s="11" t="s">
        <v>13</v>
      </c>
      <c r="G59" s="11" t="s">
        <v>10</v>
      </c>
      <c r="H59" s="11" t="s">
        <v>126</v>
      </c>
      <c r="I59" s="14">
        <f t="shared" si="0"/>
        <v>156</v>
      </c>
      <c r="J59" s="15" t="s">
        <v>473</v>
      </c>
      <c r="K59" s="15">
        <v>35</v>
      </c>
      <c r="L59" s="15" t="s">
        <v>473</v>
      </c>
    </row>
    <row r="60" spans="1:12" s="13" customFormat="1" ht="12.75">
      <c r="A60" s="11" t="s">
        <v>127</v>
      </c>
      <c r="B60" s="12" t="s">
        <v>379</v>
      </c>
      <c r="C60" s="11" t="s">
        <v>7</v>
      </c>
      <c r="D60" s="11"/>
      <c r="E60" s="11" t="s">
        <v>13</v>
      </c>
      <c r="G60" s="11" t="s">
        <v>10</v>
      </c>
      <c r="H60" s="11" t="s">
        <v>83</v>
      </c>
      <c r="I60" s="14">
        <f t="shared" si="0"/>
        <v>0</v>
      </c>
      <c r="J60" s="15" t="s">
        <v>473</v>
      </c>
      <c r="K60" s="15">
        <v>209</v>
      </c>
      <c r="L60" s="15" t="s">
        <v>473</v>
      </c>
    </row>
    <row r="61" spans="1:12" s="13" customFormat="1" ht="12.75">
      <c r="A61" s="11" t="s">
        <v>128</v>
      </c>
      <c r="B61" s="12" t="s">
        <v>380</v>
      </c>
      <c r="C61" s="11" t="s">
        <v>7</v>
      </c>
      <c r="D61" s="11"/>
      <c r="E61" s="11" t="s">
        <v>13</v>
      </c>
      <c r="G61" s="11" t="s">
        <v>10</v>
      </c>
      <c r="H61" s="11" t="s">
        <v>129</v>
      </c>
      <c r="I61" s="14">
        <f t="shared" si="0"/>
        <v>982</v>
      </c>
      <c r="J61" s="15" t="s">
        <v>473</v>
      </c>
      <c r="K61" s="15">
        <v>207</v>
      </c>
      <c r="L61" s="15" t="s">
        <v>473</v>
      </c>
    </row>
    <row r="62" spans="1:12" s="13" customFormat="1" ht="12.75">
      <c r="A62" s="11" t="s">
        <v>130</v>
      </c>
      <c r="B62" s="12" t="s">
        <v>381</v>
      </c>
      <c r="C62" s="11" t="s">
        <v>7</v>
      </c>
      <c r="D62" s="11"/>
      <c r="E62" s="11" t="s">
        <v>13</v>
      </c>
      <c r="G62" s="11" t="s">
        <v>10</v>
      </c>
      <c r="H62" s="11" t="s">
        <v>131</v>
      </c>
      <c r="I62" s="14">
        <f t="shared" si="0"/>
        <v>0</v>
      </c>
      <c r="J62" s="15">
        <v>50</v>
      </c>
      <c r="K62" s="15" t="s">
        <v>473</v>
      </c>
      <c r="L62" s="15" t="s">
        <v>473</v>
      </c>
    </row>
    <row r="63" spans="1:12" s="13" customFormat="1" ht="12.75">
      <c r="A63" s="11" t="s">
        <v>132</v>
      </c>
      <c r="B63" s="12" t="s">
        <v>382</v>
      </c>
      <c r="C63" s="11" t="s">
        <v>7</v>
      </c>
      <c r="D63" s="11" t="s">
        <v>15</v>
      </c>
      <c r="E63" s="11" t="s">
        <v>17</v>
      </c>
      <c r="G63" s="11" t="s">
        <v>10</v>
      </c>
      <c r="H63" s="11" t="s">
        <v>133</v>
      </c>
      <c r="I63" s="14">
        <f t="shared" si="0"/>
        <v>0</v>
      </c>
      <c r="J63" s="15" t="s">
        <v>473</v>
      </c>
      <c r="K63" s="15" t="s">
        <v>473</v>
      </c>
      <c r="L63" s="15">
        <v>1112</v>
      </c>
    </row>
    <row r="64" spans="1:12" s="13" customFormat="1" ht="12.75">
      <c r="A64" s="11" t="s">
        <v>134</v>
      </c>
      <c r="B64" s="12" t="s">
        <v>383</v>
      </c>
      <c r="C64" s="11" t="s">
        <v>7</v>
      </c>
      <c r="D64" s="11"/>
      <c r="E64" s="11" t="s">
        <v>13</v>
      </c>
      <c r="G64" s="11" t="s">
        <v>10</v>
      </c>
      <c r="H64" s="11" t="s">
        <v>135</v>
      </c>
      <c r="I64" s="14">
        <f t="shared" si="0"/>
        <v>799</v>
      </c>
      <c r="J64" s="15" t="s">
        <v>473</v>
      </c>
      <c r="K64" s="15" t="s">
        <v>473</v>
      </c>
      <c r="L64" s="15">
        <v>0</v>
      </c>
    </row>
    <row r="65" spans="1:12" s="13" customFormat="1" ht="12.75">
      <c r="A65" s="11" t="s">
        <v>136</v>
      </c>
      <c r="B65" s="12" t="s">
        <v>379</v>
      </c>
      <c r="C65" s="11" t="s">
        <v>7</v>
      </c>
      <c r="D65" s="11"/>
      <c r="E65" s="11" t="s">
        <v>13</v>
      </c>
      <c r="G65" s="11" t="s">
        <v>10</v>
      </c>
      <c r="H65" s="11" t="s">
        <v>30</v>
      </c>
      <c r="I65" s="14">
        <f t="shared" si="0"/>
        <v>0</v>
      </c>
      <c r="J65" s="15">
        <v>172</v>
      </c>
      <c r="K65" s="15" t="s">
        <v>473</v>
      </c>
      <c r="L65" s="15" t="s">
        <v>473</v>
      </c>
    </row>
    <row r="66" spans="1:12" s="13" customFormat="1" ht="12.75">
      <c r="A66" s="11" t="s">
        <v>137</v>
      </c>
      <c r="B66" s="12" t="s">
        <v>384</v>
      </c>
      <c r="C66" s="11" t="s">
        <v>7</v>
      </c>
      <c r="D66" s="11"/>
      <c r="E66" s="11" t="s">
        <v>13</v>
      </c>
      <c r="G66" s="11" t="s">
        <v>10</v>
      </c>
      <c r="H66" s="11" t="s">
        <v>138</v>
      </c>
      <c r="I66" s="14">
        <f t="shared" si="0"/>
        <v>510</v>
      </c>
      <c r="J66" s="15" t="s">
        <v>473</v>
      </c>
      <c r="K66" s="15" t="s">
        <v>473</v>
      </c>
      <c r="L66" s="15">
        <f>(50+55)</f>
        <v>105</v>
      </c>
    </row>
    <row r="67" spans="1:12" s="13" customFormat="1" ht="12.75">
      <c r="A67" s="11" t="s">
        <v>139</v>
      </c>
      <c r="B67" s="12" t="s">
        <v>385</v>
      </c>
      <c r="C67" s="11" t="s">
        <v>7</v>
      </c>
      <c r="D67" s="11" t="s">
        <v>15</v>
      </c>
      <c r="E67" s="11" t="s">
        <v>17</v>
      </c>
      <c r="G67" s="11" t="s">
        <v>10</v>
      </c>
      <c r="H67" s="11" t="s">
        <v>71</v>
      </c>
      <c r="I67" s="14">
        <f t="shared" si="0"/>
        <v>0</v>
      </c>
      <c r="J67" s="15" t="s">
        <v>473</v>
      </c>
      <c r="K67" s="15" t="s">
        <v>473</v>
      </c>
      <c r="L67" s="15" t="str">
        <f>H67</f>
        <v>570</v>
      </c>
    </row>
    <row r="68" spans="1:12" s="13" customFormat="1" ht="12.75">
      <c r="A68" s="11" t="s">
        <v>140</v>
      </c>
      <c r="B68" s="12" t="s">
        <v>386</v>
      </c>
      <c r="C68" s="11" t="s">
        <v>7</v>
      </c>
      <c r="D68" s="11"/>
      <c r="E68" s="11" t="s">
        <v>13</v>
      </c>
      <c r="G68" s="11" t="s">
        <v>10</v>
      </c>
      <c r="H68" s="11" t="s">
        <v>141</v>
      </c>
      <c r="I68" s="14">
        <v>50</v>
      </c>
      <c r="J68" s="15">
        <f>(H68-I68)</f>
        <v>158</v>
      </c>
      <c r="K68" s="15" t="s">
        <v>473</v>
      </c>
      <c r="L68" s="15" t="s">
        <v>473</v>
      </c>
    </row>
    <row r="69" spans="1:12" s="13" customFormat="1" ht="12.75">
      <c r="A69" s="11" t="s">
        <v>142</v>
      </c>
      <c r="B69" s="12" t="s">
        <v>387</v>
      </c>
      <c r="C69" s="11" t="s">
        <v>7</v>
      </c>
      <c r="D69" s="11" t="s">
        <v>15</v>
      </c>
      <c r="E69" s="11" t="s">
        <v>17</v>
      </c>
      <c r="G69" s="11" t="s">
        <v>10</v>
      </c>
      <c r="H69" s="11" t="s">
        <v>143</v>
      </c>
      <c r="I69" s="14">
        <f aca="true" t="shared" si="1" ref="I69:I131">(H69-J69-K69-L69)</f>
        <v>0</v>
      </c>
      <c r="J69" s="15" t="s">
        <v>473</v>
      </c>
      <c r="K69" s="15" t="s">
        <v>473</v>
      </c>
      <c r="L69" s="15" t="str">
        <f>H69</f>
        <v>3486</v>
      </c>
    </row>
    <row r="70" spans="1:12" s="13" customFormat="1" ht="12.75">
      <c r="A70" s="11" t="s">
        <v>144</v>
      </c>
      <c r="B70" s="12" t="s">
        <v>388</v>
      </c>
      <c r="C70" s="11" t="s">
        <v>7</v>
      </c>
      <c r="D70" s="11"/>
      <c r="E70" s="11" t="s">
        <v>13</v>
      </c>
      <c r="G70" s="11" t="s">
        <v>10</v>
      </c>
      <c r="H70" s="11" t="s">
        <v>145</v>
      </c>
      <c r="I70" s="14">
        <f t="shared" si="1"/>
        <v>118</v>
      </c>
      <c r="J70" s="15" t="s">
        <v>473</v>
      </c>
      <c r="K70" s="15" t="s">
        <v>473</v>
      </c>
      <c r="L70" s="15" t="s">
        <v>473</v>
      </c>
    </row>
    <row r="71" spans="1:12" s="13" customFormat="1" ht="12.75">
      <c r="A71" s="11" t="s">
        <v>146</v>
      </c>
      <c r="B71" s="12" t="s">
        <v>389</v>
      </c>
      <c r="C71" s="11" t="s">
        <v>7</v>
      </c>
      <c r="D71" s="11"/>
      <c r="E71" s="11" t="s">
        <v>13</v>
      </c>
      <c r="G71" s="11" t="s">
        <v>10</v>
      </c>
      <c r="H71" s="11" t="s">
        <v>147</v>
      </c>
      <c r="I71" s="14">
        <f t="shared" si="1"/>
        <v>176</v>
      </c>
      <c r="J71" s="15" t="s">
        <v>473</v>
      </c>
      <c r="K71" s="15" t="s">
        <v>473</v>
      </c>
      <c r="L71" s="15" t="s">
        <v>473</v>
      </c>
    </row>
    <row r="72" spans="1:12" s="13" customFormat="1" ht="12.75">
      <c r="A72" s="11" t="s">
        <v>148</v>
      </c>
      <c r="B72" s="12" t="s">
        <v>389</v>
      </c>
      <c r="C72" s="11" t="s">
        <v>7</v>
      </c>
      <c r="D72" s="11"/>
      <c r="E72" s="11" t="s">
        <v>13</v>
      </c>
      <c r="G72" s="11" t="s">
        <v>10</v>
      </c>
      <c r="H72" s="11" t="s">
        <v>149</v>
      </c>
      <c r="I72" s="14">
        <f t="shared" si="1"/>
        <v>93</v>
      </c>
      <c r="J72" s="15" t="s">
        <v>473</v>
      </c>
      <c r="K72" s="15" t="s">
        <v>473</v>
      </c>
      <c r="L72" s="15" t="s">
        <v>473</v>
      </c>
    </row>
    <row r="73" spans="1:12" s="13" customFormat="1" ht="12.75">
      <c r="A73" s="11" t="s">
        <v>150</v>
      </c>
      <c r="B73" s="12" t="s">
        <v>390</v>
      </c>
      <c r="C73" s="11" t="s">
        <v>7</v>
      </c>
      <c r="D73" s="11"/>
      <c r="E73" s="11" t="s">
        <v>13</v>
      </c>
      <c r="G73" s="11" t="s">
        <v>10</v>
      </c>
      <c r="H73" s="11" t="s">
        <v>151</v>
      </c>
      <c r="I73" s="14">
        <f t="shared" si="1"/>
        <v>185</v>
      </c>
      <c r="J73" s="15" t="s">
        <v>473</v>
      </c>
      <c r="K73" s="15" t="s">
        <v>473</v>
      </c>
      <c r="L73" s="15" t="s">
        <v>473</v>
      </c>
    </row>
    <row r="74" spans="1:12" s="13" customFormat="1" ht="12.75">
      <c r="A74" s="11" t="s">
        <v>152</v>
      </c>
      <c r="B74" s="12" t="s">
        <v>390</v>
      </c>
      <c r="C74" s="11" t="s">
        <v>7</v>
      </c>
      <c r="D74" s="11"/>
      <c r="E74" s="11" t="s">
        <v>13</v>
      </c>
      <c r="G74" s="11" t="s">
        <v>10</v>
      </c>
      <c r="H74" s="11" t="s">
        <v>153</v>
      </c>
      <c r="I74" s="14">
        <f t="shared" si="1"/>
        <v>514</v>
      </c>
      <c r="J74" s="15" t="s">
        <v>473</v>
      </c>
      <c r="K74" s="15" t="s">
        <v>473</v>
      </c>
      <c r="L74" s="15" t="s">
        <v>473</v>
      </c>
    </row>
    <row r="75" spans="1:12" s="13" customFormat="1" ht="12.75">
      <c r="A75" s="11" t="s">
        <v>154</v>
      </c>
      <c r="B75" s="12" t="s">
        <v>391</v>
      </c>
      <c r="C75" s="11" t="s">
        <v>7</v>
      </c>
      <c r="D75" s="11"/>
      <c r="E75" s="11" t="s">
        <v>13</v>
      </c>
      <c r="G75" s="11" t="s">
        <v>10</v>
      </c>
      <c r="H75" s="11" t="s">
        <v>155</v>
      </c>
      <c r="I75" s="14">
        <f t="shared" si="1"/>
        <v>0</v>
      </c>
      <c r="J75" s="15" t="str">
        <f>H75</f>
        <v>108</v>
      </c>
      <c r="K75" s="15" t="s">
        <v>473</v>
      </c>
      <c r="L75" s="15" t="s">
        <v>473</v>
      </c>
    </row>
    <row r="76" spans="1:12" s="13" customFormat="1" ht="12.75">
      <c r="A76" s="11" t="s">
        <v>156</v>
      </c>
      <c r="B76" s="12" t="s">
        <v>392</v>
      </c>
      <c r="C76" s="11" t="s">
        <v>7</v>
      </c>
      <c r="D76" s="11"/>
      <c r="E76" s="11" t="s">
        <v>13</v>
      </c>
      <c r="G76" s="11" t="s">
        <v>10</v>
      </c>
      <c r="H76" s="11" t="s">
        <v>157</v>
      </c>
      <c r="I76" s="14">
        <f t="shared" si="1"/>
        <v>0</v>
      </c>
      <c r="J76" s="15" t="s">
        <v>473</v>
      </c>
      <c r="K76" s="15" t="str">
        <f>H76</f>
        <v>1523</v>
      </c>
      <c r="L76" s="15" t="s">
        <v>473</v>
      </c>
    </row>
    <row r="77" spans="1:12" s="13" customFormat="1" ht="12.75">
      <c r="A77" s="11" t="s">
        <v>158</v>
      </c>
      <c r="B77" s="12" t="s">
        <v>389</v>
      </c>
      <c r="C77" s="11" t="s">
        <v>7</v>
      </c>
      <c r="D77" s="11"/>
      <c r="E77" s="11" t="s">
        <v>13</v>
      </c>
      <c r="G77" s="11" t="s">
        <v>10</v>
      </c>
      <c r="H77" s="11" t="s">
        <v>159</v>
      </c>
      <c r="I77" s="14">
        <f t="shared" si="1"/>
        <v>959</v>
      </c>
      <c r="J77" s="15" t="s">
        <v>473</v>
      </c>
      <c r="K77" s="15" t="s">
        <v>473</v>
      </c>
      <c r="L77" s="15" t="s">
        <v>473</v>
      </c>
    </row>
    <row r="78" spans="1:12" s="13" customFormat="1" ht="12.75">
      <c r="A78" s="11" t="s">
        <v>160</v>
      </c>
      <c r="B78" s="12" t="s">
        <v>393</v>
      </c>
      <c r="C78" s="11" t="s">
        <v>7</v>
      </c>
      <c r="D78" s="11"/>
      <c r="E78" s="11" t="s">
        <v>13</v>
      </c>
      <c r="G78" s="11" t="s">
        <v>10</v>
      </c>
      <c r="H78" s="11" t="s">
        <v>161</v>
      </c>
      <c r="I78" s="14">
        <f t="shared" si="1"/>
        <v>0</v>
      </c>
      <c r="J78" s="15" t="s">
        <v>473</v>
      </c>
      <c r="K78" s="15" t="str">
        <f>H78</f>
        <v>81</v>
      </c>
      <c r="L78" s="15" t="s">
        <v>473</v>
      </c>
    </row>
    <row r="79" spans="1:12" s="13" customFormat="1" ht="12.75">
      <c r="A79" s="11" t="s">
        <v>162</v>
      </c>
      <c r="B79" s="12" t="s">
        <v>394</v>
      </c>
      <c r="C79" s="11" t="s">
        <v>7</v>
      </c>
      <c r="D79" s="11" t="s">
        <v>15</v>
      </c>
      <c r="E79" s="11" t="s">
        <v>17</v>
      </c>
      <c r="G79" s="11" t="s">
        <v>10</v>
      </c>
      <c r="H79" s="11" t="s">
        <v>163</v>
      </c>
      <c r="I79" s="14">
        <f t="shared" si="1"/>
        <v>0</v>
      </c>
      <c r="J79" s="15" t="s">
        <v>473</v>
      </c>
      <c r="K79" s="15" t="s">
        <v>473</v>
      </c>
      <c r="L79" s="15" t="str">
        <f>H79</f>
        <v>2884</v>
      </c>
    </row>
    <row r="80" spans="1:12" s="13" customFormat="1" ht="12.75">
      <c r="A80" s="11" t="s">
        <v>164</v>
      </c>
      <c r="B80" s="12" t="s">
        <v>395</v>
      </c>
      <c r="C80" s="11" t="s">
        <v>7</v>
      </c>
      <c r="D80" s="11" t="s">
        <v>15</v>
      </c>
      <c r="E80" s="11" t="s">
        <v>17</v>
      </c>
      <c r="G80" s="11" t="s">
        <v>10</v>
      </c>
      <c r="H80" s="11" t="s">
        <v>165</v>
      </c>
      <c r="I80" s="14">
        <f t="shared" si="1"/>
        <v>0</v>
      </c>
      <c r="J80" s="15" t="s">
        <v>473</v>
      </c>
      <c r="K80" s="15" t="s">
        <v>473</v>
      </c>
      <c r="L80" s="15" t="str">
        <f>H80</f>
        <v>1331</v>
      </c>
    </row>
    <row r="81" spans="1:12" s="13" customFormat="1" ht="12.75">
      <c r="A81" s="11" t="s">
        <v>166</v>
      </c>
      <c r="B81" s="12" t="s">
        <v>396</v>
      </c>
      <c r="C81" s="11" t="s">
        <v>7</v>
      </c>
      <c r="D81" s="11" t="s">
        <v>15</v>
      </c>
      <c r="E81" s="11" t="s">
        <v>17</v>
      </c>
      <c r="G81" s="11" t="s">
        <v>10</v>
      </c>
      <c r="H81" s="11" t="s">
        <v>167</v>
      </c>
      <c r="I81" s="14">
        <f t="shared" si="1"/>
        <v>0</v>
      </c>
      <c r="J81" s="15" t="s">
        <v>473</v>
      </c>
      <c r="K81" s="15" t="s">
        <v>473</v>
      </c>
      <c r="L81" s="15" t="str">
        <f>H81</f>
        <v>39</v>
      </c>
    </row>
    <row r="82" spans="1:12" s="13" customFormat="1" ht="12.75">
      <c r="A82" s="11" t="s">
        <v>168</v>
      </c>
      <c r="B82" s="12" t="s">
        <v>397</v>
      </c>
      <c r="C82" s="11" t="s">
        <v>7</v>
      </c>
      <c r="D82" s="11"/>
      <c r="E82" s="11" t="s">
        <v>13</v>
      </c>
      <c r="G82" s="11" t="s">
        <v>10</v>
      </c>
      <c r="H82" s="11" t="s">
        <v>169</v>
      </c>
      <c r="I82" s="14">
        <f t="shared" si="1"/>
        <v>0</v>
      </c>
      <c r="J82" s="15" t="str">
        <f>H82</f>
        <v>1982</v>
      </c>
      <c r="K82" s="15" t="s">
        <v>473</v>
      </c>
      <c r="L82" s="15" t="s">
        <v>473</v>
      </c>
    </row>
    <row r="83" spans="1:12" s="13" customFormat="1" ht="12.75">
      <c r="A83" s="11" t="s">
        <v>170</v>
      </c>
      <c r="B83" s="12" t="s">
        <v>398</v>
      </c>
      <c r="C83" s="11" t="s">
        <v>7</v>
      </c>
      <c r="D83" s="11"/>
      <c r="E83" s="11" t="s">
        <v>13</v>
      </c>
      <c r="G83" s="11" t="s">
        <v>10</v>
      </c>
      <c r="H83" s="11" t="s">
        <v>171</v>
      </c>
      <c r="I83" s="14">
        <f t="shared" si="1"/>
        <v>457</v>
      </c>
      <c r="J83" s="15" t="s">
        <v>473</v>
      </c>
      <c r="K83" s="15" t="s">
        <v>473</v>
      </c>
      <c r="L83" s="15" t="s">
        <v>473</v>
      </c>
    </row>
    <row r="84" spans="1:12" s="13" customFormat="1" ht="12.75">
      <c r="A84" s="11" t="s">
        <v>172</v>
      </c>
      <c r="B84" s="12" t="s">
        <v>399</v>
      </c>
      <c r="C84" s="11" t="s">
        <v>7</v>
      </c>
      <c r="D84" s="11"/>
      <c r="E84" s="11" t="s">
        <v>13</v>
      </c>
      <c r="G84" s="11" t="s">
        <v>10</v>
      </c>
      <c r="H84" s="11" t="s">
        <v>173</v>
      </c>
      <c r="I84" s="14">
        <f t="shared" si="1"/>
        <v>86</v>
      </c>
      <c r="J84" s="15">
        <v>0</v>
      </c>
      <c r="K84" s="15" t="s">
        <v>473</v>
      </c>
      <c r="L84" s="15" t="s">
        <v>473</v>
      </c>
    </row>
    <row r="85" spans="1:12" s="13" customFormat="1" ht="12.75">
      <c r="A85" s="11" t="s">
        <v>174</v>
      </c>
      <c r="B85" s="12" t="s">
        <v>400</v>
      </c>
      <c r="C85" s="11" t="s">
        <v>7</v>
      </c>
      <c r="D85" s="11"/>
      <c r="E85" s="11" t="s">
        <v>13</v>
      </c>
      <c r="G85" s="11" t="s">
        <v>10</v>
      </c>
      <c r="H85" s="11" t="s">
        <v>175</v>
      </c>
      <c r="I85" s="14">
        <f t="shared" si="1"/>
        <v>114</v>
      </c>
      <c r="J85" s="15">
        <v>11</v>
      </c>
      <c r="K85" s="15" t="s">
        <v>473</v>
      </c>
      <c r="L85" s="15" t="s">
        <v>473</v>
      </c>
    </row>
    <row r="86" spans="1:12" s="17" customFormat="1" ht="12.75">
      <c r="A86" s="16" t="s">
        <v>176</v>
      </c>
      <c r="B86" s="12" t="s">
        <v>401</v>
      </c>
      <c r="C86" s="16" t="s">
        <v>7</v>
      </c>
      <c r="D86" s="16"/>
      <c r="E86" s="16" t="s">
        <v>13</v>
      </c>
      <c r="G86" s="16" t="s">
        <v>10</v>
      </c>
      <c r="H86" s="16" t="s">
        <v>177</v>
      </c>
      <c r="I86" s="18">
        <f t="shared" si="1"/>
        <v>914</v>
      </c>
      <c r="J86" s="19">
        <v>34</v>
      </c>
      <c r="K86" s="19">
        <v>1707</v>
      </c>
      <c r="L86" s="19" t="s">
        <v>473</v>
      </c>
    </row>
    <row r="87" spans="1:12" s="13" customFormat="1" ht="12.75">
      <c r="A87" s="11" t="s">
        <v>178</v>
      </c>
      <c r="B87" s="12" t="s">
        <v>402</v>
      </c>
      <c r="C87" s="11" t="s">
        <v>7</v>
      </c>
      <c r="D87" s="11"/>
      <c r="E87" s="11" t="s">
        <v>13</v>
      </c>
      <c r="G87" s="11" t="s">
        <v>10</v>
      </c>
      <c r="H87" s="11" t="s">
        <v>179</v>
      </c>
      <c r="I87" s="14">
        <f t="shared" si="1"/>
        <v>0</v>
      </c>
      <c r="J87" s="15" t="s">
        <v>473</v>
      </c>
      <c r="K87" s="15" t="str">
        <f>H87</f>
        <v>545</v>
      </c>
      <c r="L87" s="15">
        <v>0</v>
      </c>
    </row>
    <row r="88" spans="1:12" s="13" customFormat="1" ht="12.75">
      <c r="A88" s="11" t="s">
        <v>180</v>
      </c>
      <c r="B88" s="12" t="s">
        <v>403</v>
      </c>
      <c r="C88" s="11" t="s">
        <v>7</v>
      </c>
      <c r="D88" s="11"/>
      <c r="E88" s="11" t="s">
        <v>13</v>
      </c>
      <c r="G88" s="11" t="s">
        <v>10</v>
      </c>
      <c r="H88" s="11" t="s">
        <v>181</v>
      </c>
      <c r="I88" s="14">
        <f t="shared" si="1"/>
        <v>519</v>
      </c>
      <c r="J88" s="15">
        <v>6</v>
      </c>
      <c r="K88" s="15" t="s">
        <v>473</v>
      </c>
      <c r="L88" s="15">
        <v>19</v>
      </c>
    </row>
    <row r="89" spans="1:12" s="13" customFormat="1" ht="12.75">
      <c r="A89" s="11" t="s">
        <v>182</v>
      </c>
      <c r="B89" s="12" t="s">
        <v>404</v>
      </c>
      <c r="C89" s="11" t="s">
        <v>7</v>
      </c>
      <c r="D89" s="11"/>
      <c r="E89" s="11" t="s">
        <v>13</v>
      </c>
      <c r="G89" s="11" t="s">
        <v>10</v>
      </c>
      <c r="H89" s="11" t="s">
        <v>183</v>
      </c>
      <c r="I89" s="14">
        <f t="shared" si="1"/>
        <v>0</v>
      </c>
      <c r="J89" s="15">
        <f>(450+182+55)</f>
        <v>687</v>
      </c>
      <c r="K89" s="15">
        <f>(H89-J89-L89)</f>
        <v>3709</v>
      </c>
      <c r="L89" s="15">
        <v>50</v>
      </c>
    </row>
    <row r="90" spans="1:12" s="13" customFormat="1" ht="12.75">
      <c r="A90" s="11" t="s">
        <v>184</v>
      </c>
      <c r="B90" s="12" t="s">
        <v>405</v>
      </c>
      <c r="C90" s="11" t="s">
        <v>7</v>
      </c>
      <c r="D90" s="11"/>
      <c r="E90" s="11" t="s">
        <v>13</v>
      </c>
      <c r="G90" s="11" t="s">
        <v>10</v>
      </c>
      <c r="H90" s="11" t="s">
        <v>185</v>
      </c>
      <c r="I90" s="14">
        <f t="shared" si="1"/>
        <v>225</v>
      </c>
      <c r="J90" s="15" t="s">
        <v>473</v>
      </c>
      <c r="K90" s="15" t="s">
        <v>473</v>
      </c>
      <c r="L90" s="15" t="s">
        <v>473</v>
      </c>
    </row>
    <row r="91" spans="1:12" s="13" customFormat="1" ht="12.75">
      <c r="A91" s="11" t="s">
        <v>186</v>
      </c>
      <c r="B91" s="12" t="s">
        <v>406</v>
      </c>
      <c r="C91" s="11" t="s">
        <v>7</v>
      </c>
      <c r="D91" s="11"/>
      <c r="E91" s="11" t="s">
        <v>13</v>
      </c>
      <c r="G91" s="11" t="s">
        <v>10</v>
      </c>
      <c r="H91" s="11" t="s">
        <v>187</v>
      </c>
      <c r="I91" s="14">
        <f t="shared" si="1"/>
        <v>101</v>
      </c>
      <c r="J91" s="15" t="s">
        <v>473</v>
      </c>
      <c r="K91" s="15" t="s">
        <v>473</v>
      </c>
      <c r="L91" s="15" t="s">
        <v>473</v>
      </c>
    </row>
    <row r="92" spans="1:12" s="13" customFormat="1" ht="12.75">
      <c r="A92" s="11" t="s">
        <v>188</v>
      </c>
      <c r="B92" s="12" t="s">
        <v>407</v>
      </c>
      <c r="C92" s="11" t="s">
        <v>7</v>
      </c>
      <c r="D92" s="11"/>
      <c r="E92" s="11" t="s">
        <v>13</v>
      </c>
      <c r="G92" s="11" t="s">
        <v>10</v>
      </c>
      <c r="H92" s="11" t="s">
        <v>179</v>
      </c>
      <c r="I92" s="14">
        <f t="shared" si="1"/>
        <v>545</v>
      </c>
      <c r="J92" s="15" t="s">
        <v>473</v>
      </c>
      <c r="K92" s="15" t="s">
        <v>473</v>
      </c>
      <c r="L92" s="15" t="s">
        <v>473</v>
      </c>
    </row>
    <row r="93" spans="1:12" s="13" customFormat="1" ht="12.75">
      <c r="A93" s="11" t="s">
        <v>189</v>
      </c>
      <c r="B93" s="12" t="s">
        <v>408</v>
      </c>
      <c r="C93" s="11" t="s">
        <v>7</v>
      </c>
      <c r="D93" s="11"/>
      <c r="E93" s="11" t="s">
        <v>13</v>
      </c>
      <c r="G93" s="11" t="s">
        <v>10</v>
      </c>
      <c r="H93" s="11" t="s">
        <v>190</v>
      </c>
      <c r="I93" s="14">
        <f t="shared" si="1"/>
        <v>328</v>
      </c>
      <c r="J93" s="15" t="s">
        <v>473</v>
      </c>
      <c r="K93" s="15" t="s">
        <v>473</v>
      </c>
      <c r="L93" s="15" t="s">
        <v>473</v>
      </c>
    </row>
    <row r="94" spans="1:12" s="13" customFormat="1" ht="12.75">
      <c r="A94" s="11" t="s">
        <v>191</v>
      </c>
      <c r="B94" s="12" t="s">
        <v>409</v>
      </c>
      <c r="C94" s="11" t="s">
        <v>7</v>
      </c>
      <c r="D94" s="11"/>
      <c r="E94" s="11" t="s">
        <v>13</v>
      </c>
      <c r="G94" s="11" t="s">
        <v>10</v>
      </c>
      <c r="H94" s="11" t="s">
        <v>192</v>
      </c>
      <c r="I94" s="14">
        <f t="shared" si="1"/>
        <v>20</v>
      </c>
      <c r="J94" s="15" t="s">
        <v>473</v>
      </c>
      <c r="K94" s="15" t="s">
        <v>473</v>
      </c>
      <c r="L94" s="15">
        <v>72</v>
      </c>
    </row>
    <row r="95" spans="1:12" s="13" customFormat="1" ht="12.75">
      <c r="A95" s="11" t="s">
        <v>193</v>
      </c>
      <c r="B95" s="12" t="s">
        <v>410</v>
      </c>
      <c r="C95" s="11" t="s">
        <v>7</v>
      </c>
      <c r="D95" s="11"/>
      <c r="E95" s="11" t="s">
        <v>13</v>
      </c>
      <c r="G95" s="11" t="s">
        <v>10</v>
      </c>
      <c r="H95" s="11" t="s">
        <v>194</v>
      </c>
      <c r="I95" s="14">
        <f t="shared" si="1"/>
        <v>0</v>
      </c>
      <c r="J95" s="15" t="str">
        <f>H95</f>
        <v>66</v>
      </c>
      <c r="K95" s="15" t="s">
        <v>473</v>
      </c>
      <c r="L95" s="15" t="s">
        <v>473</v>
      </c>
    </row>
    <row r="96" spans="1:12" s="13" customFormat="1" ht="12.75">
      <c r="A96" s="11" t="s">
        <v>195</v>
      </c>
      <c r="B96" s="12" t="s">
        <v>411</v>
      </c>
      <c r="C96" s="11" t="s">
        <v>7</v>
      </c>
      <c r="D96" s="11"/>
      <c r="E96" s="11" t="s">
        <v>13</v>
      </c>
      <c r="G96" s="11" t="s">
        <v>10</v>
      </c>
      <c r="H96" s="11" t="s">
        <v>196</v>
      </c>
      <c r="I96" s="14">
        <f t="shared" si="1"/>
        <v>430</v>
      </c>
      <c r="J96" s="15">
        <v>142</v>
      </c>
      <c r="K96" s="15" t="s">
        <v>473</v>
      </c>
      <c r="L96" s="15" t="s">
        <v>473</v>
      </c>
    </row>
    <row r="97" spans="1:12" s="13" customFormat="1" ht="12.75">
      <c r="A97" s="11" t="s">
        <v>197</v>
      </c>
      <c r="B97" s="12" t="s">
        <v>412</v>
      </c>
      <c r="C97" s="11" t="s">
        <v>7</v>
      </c>
      <c r="D97" s="11"/>
      <c r="E97" s="11" t="s">
        <v>13</v>
      </c>
      <c r="G97" s="11" t="s">
        <v>10</v>
      </c>
      <c r="H97" s="11" t="s">
        <v>198</v>
      </c>
      <c r="I97" s="14">
        <f t="shared" si="1"/>
        <v>0</v>
      </c>
      <c r="J97" s="15">
        <v>252</v>
      </c>
      <c r="K97" s="15" t="s">
        <v>473</v>
      </c>
      <c r="L97" s="15" t="s">
        <v>473</v>
      </c>
    </row>
    <row r="98" spans="1:12" s="13" customFormat="1" ht="12.75">
      <c r="A98" s="11" t="s">
        <v>199</v>
      </c>
      <c r="B98" s="12" t="s">
        <v>413</v>
      </c>
      <c r="C98" s="11" t="s">
        <v>7</v>
      </c>
      <c r="D98" s="11"/>
      <c r="E98" s="11" t="s">
        <v>13</v>
      </c>
      <c r="G98" s="11" t="s">
        <v>10</v>
      </c>
      <c r="H98" s="11" t="s">
        <v>200</v>
      </c>
      <c r="I98" s="14">
        <f t="shared" si="1"/>
        <v>511</v>
      </c>
      <c r="J98" s="15" t="s">
        <v>473</v>
      </c>
      <c r="K98" s="15" t="s">
        <v>473</v>
      </c>
      <c r="L98" s="15" t="s">
        <v>473</v>
      </c>
    </row>
    <row r="99" spans="1:12" s="13" customFormat="1" ht="12.75">
      <c r="A99" s="11" t="s">
        <v>201</v>
      </c>
      <c r="B99" s="12" t="s">
        <v>414</v>
      </c>
      <c r="C99" s="11" t="s">
        <v>7</v>
      </c>
      <c r="D99" s="11"/>
      <c r="E99" s="11" t="s">
        <v>13</v>
      </c>
      <c r="G99" s="11" t="s">
        <v>10</v>
      </c>
      <c r="H99" s="11" t="s">
        <v>202</v>
      </c>
      <c r="I99" s="14">
        <f t="shared" si="1"/>
        <v>0</v>
      </c>
      <c r="J99" s="15">
        <v>0</v>
      </c>
      <c r="K99" s="15">
        <v>1350</v>
      </c>
      <c r="L99" s="15" t="s">
        <v>473</v>
      </c>
    </row>
    <row r="100" spans="1:12" s="13" customFormat="1" ht="12.75">
      <c r="A100" s="11" t="s">
        <v>203</v>
      </c>
      <c r="B100" s="12" t="s">
        <v>415</v>
      </c>
      <c r="C100" s="11" t="s">
        <v>7</v>
      </c>
      <c r="D100" s="11"/>
      <c r="E100" s="11" t="s">
        <v>13</v>
      </c>
      <c r="G100" s="11" t="s">
        <v>10</v>
      </c>
      <c r="H100" s="11" t="s">
        <v>204</v>
      </c>
      <c r="I100" s="14">
        <f t="shared" si="1"/>
        <v>43</v>
      </c>
      <c r="J100" s="15" t="s">
        <v>473</v>
      </c>
      <c r="K100" s="15">
        <v>0</v>
      </c>
      <c r="L100" s="15" t="s">
        <v>473</v>
      </c>
    </row>
    <row r="101" spans="1:12" s="13" customFormat="1" ht="12.75">
      <c r="A101" s="11" t="s">
        <v>205</v>
      </c>
      <c r="B101" s="12" t="s">
        <v>416</v>
      </c>
      <c r="C101" s="11" t="s">
        <v>7</v>
      </c>
      <c r="D101" s="11"/>
      <c r="E101" s="11" t="s">
        <v>13</v>
      </c>
      <c r="G101" s="11" t="s">
        <v>10</v>
      </c>
      <c r="H101" s="11" t="s">
        <v>206</v>
      </c>
      <c r="I101" s="14">
        <f t="shared" si="1"/>
        <v>1324</v>
      </c>
      <c r="J101" s="15" t="s">
        <v>473</v>
      </c>
      <c r="K101" s="15" t="s">
        <v>473</v>
      </c>
      <c r="L101" s="15" t="s">
        <v>473</v>
      </c>
    </row>
    <row r="102" spans="1:12" s="13" customFormat="1" ht="12.75">
      <c r="A102" s="11" t="s">
        <v>207</v>
      </c>
      <c r="B102" s="12" t="s">
        <v>417</v>
      </c>
      <c r="C102" s="11" t="s">
        <v>7</v>
      </c>
      <c r="D102" s="11"/>
      <c r="E102" s="11" t="s">
        <v>13</v>
      </c>
      <c r="G102" s="11" t="s">
        <v>10</v>
      </c>
      <c r="H102" s="11" t="s">
        <v>208</v>
      </c>
      <c r="I102" s="14">
        <f t="shared" si="1"/>
        <v>140</v>
      </c>
      <c r="J102" s="15" t="s">
        <v>473</v>
      </c>
      <c r="K102" s="15">
        <v>70</v>
      </c>
      <c r="L102" s="15" t="s">
        <v>473</v>
      </c>
    </row>
    <row r="103" spans="1:12" s="13" customFormat="1" ht="12.75">
      <c r="A103" s="11" t="s">
        <v>209</v>
      </c>
      <c r="B103" s="12" t="s">
        <v>418</v>
      </c>
      <c r="C103" s="11" t="s">
        <v>7</v>
      </c>
      <c r="D103" s="11"/>
      <c r="E103" s="11" t="s">
        <v>13</v>
      </c>
      <c r="G103" s="11" t="s">
        <v>10</v>
      </c>
      <c r="H103" s="11" t="s">
        <v>210</v>
      </c>
      <c r="I103" s="14">
        <f t="shared" si="1"/>
        <v>1880</v>
      </c>
      <c r="J103" s="15" t="s">
        <v>473</v>
      </c>
      <c r="K103" s="15" t="s">
        <v>473</v>
      </c>
      <c r="L103" s="15" t="s">
        <v>473</v>
      </c>
    </row>
    <row r="104" spans="1:12" s="13" customFormat="1" ht="12.75">
      <c r="A104" s="11" t="s">
        <v>211</v>
      </c>
      <c r="B104" s="12" t="s">
        <v>419</v>
      </c>
      <c r="C104" s="11" t="s">
        <v>7</v>
      </c>
      <c r="D104" s="11" t="s">
        <v>15</v>
      </c>
      <c r="E104" s="11" t="s">
        <v>17</v>
      </c>
      <c r="G104" s="11" t="s">
        <v>10</v>
      </c>
      <c r="H104" s="11" t="s">
        <v>212</v>
      </c>
      <c r="I104" s="14">
        <f t="shared" si="1"/>
        <v>0</v>
      </c>
      <c r="J104" s="15" t="s">
        <v>473</v>
      </c>
      <c r="K104" s="15">
        <v>55</v>
      </c>
      <c r="L104" s="15">
        <f>(H104-K104)</f>
        <v>1736</v>
      </c>
    </row>
    <row r="105" spans="1:12" s="13" customFormat="1" ht="12.75">
      <c r="A105" s="11" t="s">
        <v>213</v>
      </c>
      <c r="B105" s="12" t="s">
        <v>420</v>
      </c>
      <c r="C105" s="11" t="s">
        <v>7</v>
      </c>
      <c r="D105" s="11"/>
      <c r="E105" s="11" t="s">
        <v>13</v>
      </c>
      <c r="G105" s="11" t="s">
        <v>10</v>
      </c>
      <c r="H105" s="11" t="s">
        <v>214</v>
      </c>
      <c r="I105" s="14">
        <f t="shared" si="1"/>
        <v>0</v>
      </c>
      <c r="J105" s="15" t="s">
        <v>473</v>
      </c>
      <c r="K105" s="15" t="s">
        <v>473</v>
      </c>
      <c r="L105" s="15">
        <v>1219</v>
      </c>
    </row>
    <row r="106" spans="1:12" s="13" customFormat="1" ht="12.75">
      <c r="A106" s="11" t="s">
        <v>215</v>
      </c>
      <c r="B106" s="12" t="s">
        <v>421</v>
      </c>
      <c r="C106" s="11" t="s">
        <v>7</v>
      </c>
      <c r="D106" s="11"/>
      <c r="E106" s="11" t="s">
        <v>13</v>
      </c>
      <c r="G106" s="11" t="s">
        <v>10</v>
      </c>
      <c r="H106" s="11" t="s">
        <v>161</v>
      </c>
      <c r="I106" s="14">
        <f t="shared" si="1"/>
        <v>0</v>
      </c>
      <c r="J106" s="15" t="s">
        <v>473</v>
      </c>
      <c r="K106" s="15" t="s">
        <v>473</v>
      </c>
      <c r="L106" s="15" t="str">
        <f>H106</f>
        <v>81</v>
      </c>
    </row>
    <row r="107" spans="1:12" s="13" customFormat="1" ht="12.75">
      <c r="A107" s="11" t="s">
        <v>216</v>
      </c>
      <c r="B107" s="12" t="s">
        <v>422</v>
      </c>
      <c r="C107" s="11" t="s">
        <v>7</v>
      </c>
      <c r="D107" s="11"/>
      <c r="E107" s="11" t="s">
        <v>13</v>
      </c>
      <c r="G107" s="11" t="s">
        <v>10</v>
      </c>
      <c r="H107" s="11" t="s">
        <v>217</v>
      </c>
      <c r="I107" s="14">
        <f t="shared" si="1"/>
        <v>182</v>
      </c>
      <c r="J107" s="15" t="s">
        <v>473</v>
      </c>
      <c r="K107" s="15" t="s">
        <v>473</v>
      </c>
      <c r="L107" s="15" t="s">
        <v>473</v>
      </c>
    </row>
    <row r="108" spans="1:12" s="13" customFormat="1" ht="12.75">
      <c r="A108" s="11" t="s">
        <v>218</v>
      </c>
      <c r="B108" s="12" t="s">
        <v>422</v>
      </c>
      <c r="C108" s="11" t="s">
        <v>7</v>
      </c>
      <c r="D108" s="11"/>
      <c r="E108" s="11" t="s">
        <v>13</v>
      </c>
      <c r="G108" s="11" t="s">
        <v>10</v>
      </c>
      <c r="H108" s="11" t="s">
        <v>42</v>
      </c>
      <c r="I108" s="14">
        <f t="shared" si="1"/>
        <v>0</v>
      </c>
      <c r="J108" s="15" t="s">
        <v>473</v>
      </c>
      <c r="K108" s="15">
        <v>112</v>
      </c>
      <c r="L108" s="15" t="s">
        <v>473</v>
      </c>
    </row>
    <row r="109" spans="1:12" s="13" customFormat="1" ht="12.75">
      <c r="A109" s="11" t="s">
        <v>219</v>
      </c>
      <c r="B109" s="12" t="s">
        <v>422</v>
      </c>
      <c r="C109" s="11" t="s">
        <v>7</v>
      </c>
      <c r="D109" s="11"/>
      <c r="E109" s="11" t="s">
        <v>13</v>
      </c>
      <c r="G109" s="11" t="s">
        <v>10</v>
      </c>
      <c r="H109" s="11" t="s">
        <v>220</v>
      </c>
      <c r="I109" s="14">
        <f t="shared" si="1"/>
        <v>0</v>
      </c>
      <c r="J109" s="15" t="s">
        <v>473</v>
      </c>
      <c r="K109" s="15">
        <v>193</v>
      </c>
      <c r="L109" s="15" t="s">
        <v>473</v>
      </c>
    </row>
    <row r="110" spans="1:12" s="13" customFormat="1" ht="12.75">
      <c r="A110" s="11" t="s">
        <v>221</v>
      </c>
      <c r="B110" s="12" t="s">
        <v>422</v>
      </c>
      <c r="C110" s="11" t="s">
        <v>7</v>
      </c>
      <c r="D110" s="11"/>
      <c r="E110" s="11" t="s">
        <v>13</v>
      </c>
      <c r="G110" s="11" t="s">
        <v>10</v>
      </c>
      <c r="H110" s="11" t="s">
        <v>222</v>
      </c>
      <c r="I110" s="14">
        <f t="shared" si="1"/>
        <v>51</v>
      </c>
      <c r="J110" s="15" t="s">
        <v>473</v>
      </c>
      <c r="K110" s="15" t="s">
        <v>473</v>
      </c>
      <c r="L110" s="15" t="s">
        <v>473</v>
      </c>
    </row>
    <row r="111" spans="1:12" s="13" customFormat="1" ht="12.75">
      <c r="A111" s="11" t="s">
        <v>223</v>
      </c>
      <c r="B111" s="12" t="s">
        <v>422</v>
      </c>
      <c r="C111" s="11" t="s">
        <v>7</v>
      </c>
      <c r="D111" s="11"/>
      <c r="E111" s="11" t="s">
        <v>13</v>
      </c>
      <c r="G111" s="11" t="s">
        <v>10</v>
      </c>
      <c r="H111" s="11" t="s">
        <v>224</v>
      </c>
      <c r="I111" s="14">
        <f t="shared" si="1"/>
        <v>4</v>
      </c>
      <c r="J111" s="15" t="s">
        <v>473</v>
      </c>
      <c r="K111" s="15" t="s">
        <v>473</v>
      </c>
      <c r="L111" s="15" t="s">
        <v>473</v>
      </c>
    </row>
    <row r="112" spans="1:12" s="13" customFormat="1" ht="12.75">
      <c r="A112" s="11" t="s">
        <v>225</v>
      </c>
      <c r="B112" s="12" t="s">
        <v>423</v>
      </c>
      <c r="C112" s="11" t="s">
        <v>7</v>
      </c>
      <c r="D112" s="11"/>
      <c r="E112" s="11" t="s">
        <v>13</v>
      </c>
      <c r="G112" s="11" t="s">
        <v>10</v>
      </c>
      <c r="H112" s="11" t="s">
        <v>226</v>
      </c>
      <c r="I112" s="14">
        <f t="shared" si="1"/>
        <v>8774</v>
      </c>
      <c r="J112" s="15">
        <v>18</v>
      </c>
      <c r="K112" s="15" t="s">
        <v>473</v>
      </c>
      <c r="L112" s="15" t="s">
        <v>473</v>
      </c>
    </row>
    <row r="113" spans="1:12" s="13" customFormat="1" ht="12.75">
      <c r="A113" s="11" t="s">
        <v>227</v>
      </c>
      <c r="B113" s="12" t="s">
        <v>424</v>
      </c>
      <c r="C113" s="11" t="s">
        <v>7</v>
      </c>
      <c r="D113" s="11"/>
      <c r="E113" s="11" t="s">
        <v>13</v>
      </c>
      <c r="G113" s="11" t="s">
        <v>10</v>
      </c>
      <c r="H113" s="11" t="s">
        <v>228</v>
      </c>
      <c r="I113" s="14">
        <f t="shared" si="1"/>
        <v>349</v>
      </c>
      <c r="J113" s="15" t="s">
        <v>473</v>
      </c>
      <c r="K113" s="15">
        <v>230</v>
      </c>
      <c r="L113" s="15" t="s">
        <v>473</v>
      </c>
    </row>
    <row r="114" spans="1:12" s="13" customFormat="1" ht="12.75">
      <c r="A114" s="11" t="s">
        <v>229</v>
      </c>
      <c r="B114" s="12" t="s">
        <v>425</v>
      </c>
      <c r="C114" s="11" t="s">
        <v>7</v>
      </c>
      <c r="D114" s="11"/>
      <c r="E114" s="11" t="s">
        <v>13</v>
      </c>
      <c r="G114" s="11" t="s">
        <v>10</v>
      </c>
      <c r="H114" s="11" t="s">
        <v>155</v>
      </c>
      <c r="I114" s="14">
        <f t="shared" si="1"/>
        <v>108</v>
      </c>
      <c r="J114" s="15" t="s">
        <v>473</v>
      </c>
      <c r="K114" s="15" t="s">
        <v>473</v>
      </c>
      <c r="L114" s="15" t="s">
        <v>473</v>
      </c>
    </row>
    <row r="115" spans="1:12" s="13" customFormat="1" ht="12.75">
      <c r="A115" s="11" t="s">
        <v>230</v>
      </c>
      <c r="B115" s="12" t="s">
        <v>426</v>
      </c>
      <c r="C115" s="11" t="s">
        <v>7</v>
      </c>
      <c r="D115" s="11"/>
      <c r="E115" s="11" t="s">
        <v>13</v>
      </c>
      <c r="G115" s="11" t="s">
        <v>10</v>
      </c>
      <c r="H115" s="11" t="s">
        <v>231</v>
      </c>
      <c r="I115" s="14">
        <f t="shared" si="1"/>
        <v>146</v>
      </c>
      <c r="J115" s="15" t="s">
        <v>473</v>
      </c>
      <c r="K115" s="15" t="s">
        <v>473</v>
      </c>
      <c r="L115" s="15" t="s">
        <v>473</v>
      </c>
    </row>
    <row r="116" spans="1:13" s="13" customFormat="1" ht="12.75">
      <c r="A116" s="11" t="s">
        <v>232</v>
      </c>
      <c r="B116" s="12" t="s">
        <v>427</v>
      </c>
      <c r="C116" s="11" t="s">
        <v>7</v>
      </c>
      <c r="D116" s="11"/>
      <c r="E116" s="11" t="s">
        <v>13</v>
      </c>
      <c r="G116" s="11" t="s">
        <v>10</v>
      </c>
      <c r="H116" s="11" t="s">
        <v>233</v>
      </c>
      <c r="I116" s="14">
        <f t="shared" si="1"/>
        <v>0</v>
      </c>
      <c r="J116" s="15">
        <f>(H116-K116)</f>
        <v>865</v>
      </c>
      <c r="K116" s="15">
        <v>788</v>
      </c>
      <c r="L116" s="15" t="s">
        <v>473</v>
      </c>
      <c r="M116" s="13" t="s">
        <v>474</v>
      </c>
    </row>
    <row r="117" spans="1:12" s="13" customFormat="1" ht="12.75">
      <c r="A117" s="11" t="s">
        <v>234</v>
      </c>
      <c r="B117" s="12" t="s">
        <v>428</v>
      </c>
      <c r="C117" s="11" t="s">
        <v>7</v>
      </c>
      <c r="D117" s="11"/>
      <c r="E117" s="11" t="s">
        <v>13</v>
      </c>
      <c r="G117" s="11" t="s">
        <v>10</v>
      </c>
      <c r="H117" s="11" t="s">
        <v>235</v>
      </c>
      <c r="I117" s="14">
        <f t="shared" si="1"/>
        <v>123</v>
      </c>
      <c r="J117" s="15" t="s">
        <v>473</v>
      </c>
      <c r="K117" s="15" t="s">
        <v>473</v>
      </c>
      <c r="L117" s="15" t="s">
        <v>473</v>
      </c>
    </row>
    <row r="118" spans="1:12" s="13" customFormat="1" ht="12.75">
      <c r="A118" s="11" t="s">
        <v>236</v>
      </c>
      <c r="B118" s="12" t="s">
        <v>429</v>
      </c>
      <c r="C118" s="11" t="s">
        <v>7</v>
      </c>
      <c r="D118" s="11" t="s">
        <v>15</v>
      </c>
      <c r="E118" s="11" t="s">
        <v>17</v>
      </c>
      <c r="G118" s="11" t="s">
        <v>10</v>
      </c>
      <c r="H118" s="11" t="s">
        <v>237</v>
      </c>
      <c r="I118" s="14">
        <f t="shared" si="1"/>
        <v>0</v>
      </c>
      <c r="J118" s="15" t="s">
        <v>473</v>
      </c>
      <c r="K118" s="15" t="str">
        <f>H118</f>
        <v>21</v>
      </c>
      <c r="L118" s="15" t="s">
        <v>473</v>
      </c>
    </row>
    <row r="119" spans="1:12" s="13" customFormat="1" ht="12.75">
      <c r="A119" s="11" t="s">
        <v>238</v>
      </c>
      <c r="B119" s="12" t="s">
        <v>430</v>
      </c>
      <c r="C119" s="11" t="s">
        <v>7</v>
      </c>
      <c r="D119" s="11"/>
      <c r="E119" s="11" t="s">
        <v>13</v>
      </c>
      <c r="G119" s="11" t="s">
        <v>10</v>
      </c>
      <c r="H119" s="11" t="s">
        <v>147</v>
      </c>
      <c r="I119" s="14">
        <f t="shared" si="1"/>
        <v>176</v>
      </c>
      <c r="J119" s="15" t="s">
        <v>473</v>
      </c>
      <c r="K119" s="15" t="s">
        <v>473</v>
      </c>
      <c r="L119" s="15" t="s">
        <v>473</v>
      </c>
    </row>
    <row r="120" spans="1:12" s="13" customFormat="1" ht="12.75">
      <c r="A120" s="11" t="s">
        <v>239</v>
      </c>
      <c r="B120" s="12" t="s">
        <v>431</v>
      </c>
      <c r="C120" s="11" t="s">
        <v>7</v>
      </c>
      <c r="D120" s="11"/>
      <c r="E120" s="11" t="s">
        <v>13</v>
      </c>
      <c r="G120" s="11" t="s">
        <v>10</v>
      </c>
      <c r="H120" s="11" t="s">
        <v>240</v>
      </c>
      <c r="I120" s="14">
        <f t="shared" si="1"/>
        <v>0</v>
      </c>
      <c r="J120" s="15" t="s">
        <v>473</v>
      </c>
      <c r="K120" s="15" t="str">
        <f>H120</f>
        <v>681</v>
      </c>
      <c r="L120" s="15" t="s">
        <v>473</v>
      </c>
    </row>
    <row r="121" spans="1:12" s="13" customFormat="1" ht="12.75">
      <c r="A121" s="11" t="s">
        <v>241</v>
      </c>
      <c r="B121" s="12" t="s">
        <v>432</v>
      </c>
      <c r="C121" s="11" t="s">
        <v>7</v>
      </c>
      <c r="D121" s="11"/>
      <c r="E121" s="11" t="s">
        <v>13</v>
      </c>
      <c r="G121" s="11" t="s">
        <v>10</v>
      </c>
      <c r="H121" s="11" t="s">
        <v>242</v>
      </c>
      <c r="I121" s="14">
        <f t="shared" si="1"/>
        <v>782</v>
      </c>
      <c r="J121" s="15" t="s">
        <v>473</v>
      </c>
      <c r="K121" s="15" t="s">
        <v>473</v>
      </c>
      <c r="L121" s="15" t="s">
        <v>473</v>
      </c>
    </row>
    <row r="122" spans="1:13" s="13" customFormat="1" ht="12.75">
      <c r="A122" s="11" t="s">
        <v>243</v>
      </c>
      <c r="B122" s="12" t="s">
        <v>433</v>
      </c>
      <c r="C122" s="11" t="s">
        <v>7</v>
      </c>
      <c r="D122" s="11"/>
      <c r="E122" s="11" t="s">
        <v>13</v>
      </c>
      <c r="G122" s="11" t="s">
        <v>10</v>
      </c>
      <c r="H122" s="11" t="s">
        <v>244</v>
      </c>
      <c r="I122" s="14">
        <f t="shared" si="1"/>
        <v>0</v>
      </c>
      <c r="J122" s="15" t="s">
        <v>473</v>
      </c>
      <c r="K122" s="15">
        <v>314</v>
      </c>
      <c r="L122" s="15" t="s">
        <v>473</v>
      </c>
      <c r="M122" s="13" t="s">
        <v>474</v>
      </c>
    </row>
    <row r="123" spans="1:12" s="13" customFormat="1" ht="12.75">
      <c r="A123" s="11" t="s">
        <v>245</v>
      </c>
      <c r="B123" s="12" t="s">
        <v>434</v>
      </c>
      <c r="C123" s="11" t="s">
        <v>7</v>
      </c>
      <c r="D123" s="11"/>
      <c r="E123" s="11" t="s">
        <v>13</v>
      </c>
      <c r="G123" s="11" t="s">
        <v>10</v>
      </c>
      <c r="H123" s="11" t="s">
        <v>246</v>
      </c>
      <c r="I123" s="14">
        <f t="shared" si="1"/>
        <v>396</v>
      </c>
      <c r="J123" s="15">
        <v>257</v>
      </c>
      <c r="K123" s="15">
        <v>66</v>
      </c>
      <c r="L123" s="15" t="s">
        <v>473</v>
      </c>
    </row>
    <row r="124" spans="1:12" s="13" customFormat="1" ht="12.75">
      <c r="A124" s="11" t="s">
        <v>247</v>
      </c>
      <c r="B124" s="12" t="s">
        <v>435</v>
      </c>
      <c r="C124" s="11" t="s">
        <v>7</v>
      </c>
      <c r="D124" s="11"/>
      <c r="E124" s="11" t="s">
        <v>13</v>
      </c>
      <c r="G124" s="11" t="s">
        <v>10</v>
      </c>
      <c r="H124" s="11" t="s">
        <v>248</v>
      </c>
      <c r="I124" s="14">
        <f t="shared" si="1"/>
        <v>27</v>
      </c>
      <c r="J124" s="15">
        <v>35</v>
      </c>
      <c r="K124" s="15">
        <v>393</v>
      </c>
      <c r="L124" s="15" t="s">
        <v>473</v>
      </c>
    </row>
    <row r="125" spans="1:12" s="13" customFormat="1" ht="12.75">
      <c r="A125" s="11" t="s">
        <v>249</v>
      </c>
      <c r="B125" s="12" t="s">
        <v>436</v>
      </c>
      <c r="C125" s="11" t="s">
        <v>7</v>
      </c>
      <c r="D125" s="11"/>
      <c r="E125" s="11" t="s">
        <v>13</v>
      </c>
      <c r="G125" s="11" t="s">
        <v>10</v>
      </c>
      <c r="H125" s="11" t="s">
        <v>250</v>
      </c>
      <c r="I125" s="14">
        <f t="shared" si="1"/>
        <v>42</v>
      </c>
      <c r="J125" s="15" t="s">
        <v>473</v>
      </c>
      <c r="K125" s="15" t="s">
        <v>473</v>
      </c>
      <c r="L125" s="15" t="s">
        <v>473</v>
      </c>
    </row>
    <row r="126" spans="1:12" s="13" customFormat="1" ht="12.75">
      <c r="A126" s="11" t="s">
        <v>251</v>
      </c>
      <c r="B126" s="12" t="s">
        <v>437</v>
      </c>
      <c r="C126" s="11" t="s">
        <v>7</v>
      </c>
      <c r="D126" s="11"/>
      <c r="E126" s="11" t="s">
        <v>13</v>
      </c>
      <c r="G126" s="11" t="s">
        <v>10</v>
      </c>
      <c r="H126" s="11" t="s">
        <v>252</v>
      </c>
      <c r="I126" s="14">
        <f t="shared" si="1"/>
        <v>184</v>
      </c>
      <c r="J126" s="15">
        <v>0</v>
      </c>
      <c r="K126" s="15" t="s">
        <v>473</v>
      </c>
      <c r="L126" s="15" t="s">
        <v>473</v>
      </c>
    </row>
    <row r="127" spans="1:12" s="13" customFormat="1" ht="12.75">
      <c r="A127" s="11" t="s">
        <v>253</v>
      </c>
      <c r="B127" s="12" t="s">
        <v>438</v>
      </c>
      <c r="C127" s="11" t="s">
        <v>7</v>
      </c>
      <c r="D127" s="11"/>
      <c r="E127" s="11" t="s">
        <v>13</v>
      </c>
      <c r="G127" s="11" t="s">
        <v>10</v>
      </c>
      <c r="H127" s="11" t="s">
        <v>254</v>
      </c>
      <c r="I127" s="14">
        <v>6</v>
      </c>
      <c r="J127" s="15">
        <v>702</v>
      </c>
      <c r="K127" s="15" t="s">
        <v>473</v>
      </c>
      <c r="L127" s="15" t="s">
        <v>473</v>
      </c>
    </row>
    <row r="128" spans="1:12" s="13" customFormat="1" ht="12.75">
      <c r="A128" s="11" t="s">
        <v>255</v>
      </c>
      <c r="B128" s="12" t="s">
        <v>439</v>
      </c>
      <c r="C128" s="11" t="s">
        <v>7</v>
      </c>
      <c r="D128" s="11"/>
      <c r="E128" s="11" t="s">
        <v>13</v>
      </c>
      <c r="G128" s="11" t="s">
        <v>10</v>
      </c>
      <c r="H128" s="11" t="s">
        <v>256</v>
      </c>
      <c r="I128" s="14">
        <f t="shared" si="1"/>
        <v>1740</v>
      </c>
      <c r="J128" s="15">
        <v>22</v>
      </c>
      <c r="K128" s="15" t="s">
        <v>473</v>
      </c>
      <c r="L128" s="15" t="s">
        <v>473</v>
      </c>
    </row>
    <row r="129" spans="1:12" s="13" customFormat="1" ht="12.75">
      <c r="A129" s="11" t="s">
        <v>257</v>
      </c>
      <c r="B129" s="12" t="s">
        <v>440</v>
      </c>
      <c r="C129" s="11" t="s">
        <v>7</v>
      </c>
      <c r="D129" s="11"/>
      <c r="E129" s="11" t="s">
        <v>13</v>
      </c>
      <c r="G129" s="11" t="s">
        <v>10</v>
      </c>
      <c r="H129" s="11" t="s">
        <v>258</v>
      </c>
      <c r="I129" s="14">
        <f t="shared" si="1"/>
        <v>807</v>
      </c>
      <c r="J129" s="15">
        <v>60</v>
      </c>
      <c r="K129" s="15" t="s">
        <v>473</v>
      </c>
      <c r="L129" s="15" t="s">
        <v>473</v>
      </c>
    </row>
    <row r="130" spans="1:12" s="13" customFormat="1" ht="12.75">
      <c r="A130" s="11" t="s">
        <v>259</v>
      </c>
      <c r="B130" s="12" t="s">
        <v>441</v>
      </c>
      <c r="C130" s="11" t="s">
        <v>7</v>
      </c>
      <c r="D130" s="11"/>
      <c r="E130" s="11" t="s">
        <v>13</v>
      </c>
      <c r="G130" s="11" t="s">
        <v>10</v>
      </c>
      <c r="H130" s="11" t="s">
        <v>260</v>
      </c>
      <c r="I130" s="14">
        <f t="shared" si="1"/>
        <v>1507</v>
      </c>
      <c r="J130" s="15">
        <v>52</v>
      </c>
      <c r="K130" s="15" t="s">
        <v>473</v>
      </c>
      <c r="L130" s="15" t="s">
        <v>473</v>
      </c>
    </row>
    <row r="131" spans="1:13" s="13" customFormat="1" ht="12.75">
      <c r="A131" s="11" t="s">
        <v>261</v>
      </c>
      <c r="B131" s="12" t="s">
        <v>442</v>
      </c>
      <c r="C131" s="11" t="s">
        <v>7</v>
      </c>
      <c r="D131" s="11"/>
      <c r="E131" s="11" t="s">
        <v>13</v>
      </c>
      <c r="G131" s="11" t="s">
        <v>10</v>
      </c>
      <c r="H131" s="11" t="s">
        <v>262</v>
      </c>
      <c r="I131" s="14">
        <f t="shared" si="1"/>
        <v>0</v>
      </c>
      <c r="J131" s="15">
        <v>367</v>
      </c>
      <c r="K131" s="15">
        <v>1366</v>
      </c>
      <c r="L131" s="15" t="s">
        <v>473</v>
      </c>
      <c r="M131" s="13" t="s">
        <v>474</v>
      </c>
    </row>
    <row r="132" spans="1:12" s="13" customFormat="1" ht="12.75">
      <c r="A132" s="11" t="s">
        <v>263</v>
      </c>
      <c r="B132" s="12" t="s">
        <v>443</v>
      </c>
      <c r="C132" s="11" t="s">
        <v>7</v>
      </c>
      <c r="D132" s="11" t="s">
        <v>15</v>
      </c>
      <c r="E132" s="11" t="s">
        <v>17</v>
      </c>
      <c r="G132" s="11" t="s">
        <v>10</v>
      </c>
      <c r="H132" s="11" t="s">
        <v>264</v>
      </c>
      <c r="I132" s="14">
        <f aca="true" t="shared" si="2" ref="I132:I163">(H132-J132-K132-L132)</f>
        <v>0</v>
      </c>
      <c r="J132" s="15">
        <f>(1548+247)</f>
        <v>1795</v>
      </c>
      <c r="K132" s="15" t="s">
        <v>473</v>
      </c>
      <c r="L132" s="15">
        <f>(H132-J132)</f>
        <v>13124</v>
      </c>
    </row>
    <row r="133" spans="1:12" s="13" customFormat="1" ht="12.75">
      <c r="A133" s="11" t="s">
        <v>265</v>
      </c>
      <c r="B133" s="12" t="s">
        <v>444</v>
      </c>
      <c r="C133" s="11" t="s">
        <v>7</v>
      </c>
      <c r="D133" s="11" t="s">
        <v>15</v>
      </c>
      <c r="E133" s="11" t="s">
        <v>17</v>
      </c>
      <c r="G133" s="11" t="s">
        <v>10</v>
      </c>
      <c r="H133" s="11" t="s">
        <v>266</v>
      </c>
      <c r="I133" s="14">
        <f t="shared" si="2"/>
        <v>0</v>
      </c>
      <c r="J133" s="15" t="s">
        <v>473</v>
      </c>
      <c r="K133" s="15" t="s">
        <v>473</v>
      </c>
      <c r="L133" s="15" t="str">
        <f>H133</f>
        <v>20</v>
      </c>
    </row>
    <row r="134" spans="1:12" s="13" customFormat="1" ht="12.75">
      <c r="A134" s="11" t="s">
        <v>267</v>
      </c>
      <c r="B134" s="12" t="s">
        <v>445</v>
      </c>
      <c r="C134" s="11" t="s">
        <v>7</v>
      </c>
      <c r="D134" s="11"/>
      <c r="E134" s="11" t="s">
        <v>13</v>
      </c>
      <c r="G134" s="11" t="s">
        <v>10</v>
      </c>
      <c r="H134" s="11" t="s">
        <v>268</v>
      </c>
      <c r="I134" s="14">
        <f t="shared" si="2"/>
        <v>5314</v>
      </c>
      <c r="J134" s="15">
        <v>88</v>
      </c>
      <c r="K134" s="15" t="s">
        <v>473</v>
      </c>
      <c r="L134" s="15" t="s">
        <v>473</v>
      </c>
    </row>
    <row r="135" spans="1:12" s="13" customFormat="1" ht="12.75">
      <c r="A135" s="11" t="s">
        <v>269</v>
      </c>
      <c r="B135" s="12" t="s">
        <v>446</v>
      </c>
      <c r="C135" s="11" t="s">
        <v>7</v>
      </c>
      <c r="D135" s="11" t="s">
        <v>270</v>
      </c>
      <c r="E135" s="11" t="s">
        <v>17</v>
      </c>
      <c r="G135" s="11" t="s">
        <v>10</v>
      </c>
      <c r="H135" s="11" t="s">
        <v>271</v>
      </c>
      <c r="I135" s="14">
        <f t="shared" si="2"/>
        <v>0</v>
      </c>
      <c r="J135" s="15" t="s">
        <v>473</v>
      </c>
      <c r="K135" s="15" t="s">
        <v>473</v>
      </c>
      <c r="L135" s="15">
        <v>780</v>
      </c>
    </row>
    <row r="136" spans="1:12" s="13" customFormat="1" ht="12.75">
      <c r="A136" s="11" t="s">
        <v>272</v>
      </c>
      <c r="B136" s="12" t="s">
        <v>447</v>
      </c>
      <c r="C136" s="11" t="s">
        <v>7</v>
      </c>
      <c r="D136" s="11" t="s">
        <v>15</v>
      </c>
      <c r="E136" s="11" t="s">
        <v>17</v>
      </c>
      <c r="G136" s="11" t="s">
        <v>10</v>
      </c>
      <c r="H136" s="11" t="s">
        <v>273</v>
      </c>
      <c r="I136" s="14">
        <f t="shared" si="2"/>
        <v>0</v>
      </c>
      <c r="J136" s="15" t="s">
        <v>473</v>
      </c>
      <c r="K136" s="15" t="s">
        <v>473</v>
      </c>
      <c r="L136" s="15">
        <v>68</v>
      </c>
    </row>
    <row r="137" spans="1:12" s="13" customFormat="1" ht="12.75">
      <c r="A137" s="11" t="s">
        <v>274</v>
      </c>
      <c r="B137" s="12" t="s">
        <v>448</v>
      </c>
      <c r="C137" s="11" t="s">
        <v>7</v>
      </c>
      <c r="D137" s="11"/>
      <c r="E137" s="11" t="s">
        <v>13</v>
      </c>
      <c r="G137" s="11" t="s">
        <v>10</v>
      </c>
      <c r="H137" s="11" t="s">
        <v>275</v>
      </c>
      <c r="I137" s="14">
        <f t="shared" si="2"/>
        <v>281</v>
      </c>
      <c r="J137" s="15">
        <v>11</v>
      </c>
      <c r="K137" s="15" t="s">
        <v>473</v>
      </c>
      <c r="L137" s="15" t="s">
        <v>473</v>
      </c>
    </row>
    <row r="138" spans="1:12" s="13" customFormat="1" ht="12.75">
      <c r="A138" s="11" t="s">
        <v>276</v>
      </c>
      <c r="B138" s="12" t="s">
        <v>449</v>
      </c>
      <c r="C138" s="11" t="s">
        <v>7</v>
      </c>
      <c r="D138" s="11"/>
      <c r="E138" s="11" t="s">
        <v>13</v>
      </c>
      <c r="G138" s="11" t="s">
        <v>10</v>
      </c>
      <c r="H138" s="11" t="s">
        <v>277</v>
      </c>
      <c r="I138" s="14">
        <f t="shared" si="2"/>
        <v>0</v>
      </c>
      <c r="J138" s="15">
        <v>58</v>
      </c>
      <c r="K138" s="15" t="s">
        <v>473</v>
      </c>
      <c r="L138" s="15" t="s">
        <v>473</v>
      </c>
    </row>
    <row r="139" spans="1:12" s="13" customFormat="1" ht="12.75">
      <c r="A139" s="11" t="s">
        <v>278</v>
      </c>
      <c r="B139" s="12" t="s">
        <v>450</v>
      </c>
      <c r="C139" s="11" t="s">
        <v>7</v>
      </c>
      <c r="D139" s="11"/>
      <c r="E139" s="11" t="s">
        <v>13</v>
      </c>
      <c r="G139" s="11" t="s">
        <v>10</v>
      </c>
      <c r="H139" s="11" t="s">
        <v>279</v>
      </c>
      <c r="I139" s="14">
        <v>0</v>
      </c>
      <c r="J139" s="15">
        <v>60</v>
      </c>
      <c r="K139" s="15">
        <f>(H139-J139)</f>
        <v>516</v>
      </c>
      <c r="L139" s="15" t="s">
        <v>473</v>
      </c>
    </row>
    <row r="140" spans="1:12" s="13" customFormat="1" ht="12.75">
      <c r="A140" s="11" t="s">
        <v>280</v>
      </c>
      <c r="B140" s="12" t="s">
        <v>451</v>
      </c>
      <c r="C140" s="11" t="s">
        <v>7</v>
      </c>
      <c r="D140" s="11"/>
      <c r="E140" s="11" t="s">
        <v>13</v>
      </c>
      <c r="G140" s="11" t="s">
        <v>10</v>
      </c>
      <c r="H140" s="11" t="s">
        <v>281</v>
      </c>
      <c r="I140" s="14">
        <f t="shared" si="2"/>
        <v>0</v>
      </c>
      <c r="J140" s="15" t="s">
        <v>473</v>
      </c>
      <c r="K140" s="15">
        <v>200</v>
      </c>
      <c r="L140" s="15" t="s">
        <v>473</v>
      </c>
    </row>
    <row r="141" spans="1:12" s="13" customFormat="1" ht="12.75">
      <c r="A141" s="11" t="s">
        <v>282</v>
      </c>
      <c r="B141" s="12" t="s">
        <v>452</v>
      </c>
      <c r="C141" s="11" t="s">
        <v>7</v>
      </c>
      <c r="D141" s="11"/>
      <c r="E141" s="11" t="s">
        <v>13</v>
      </c>
      <c r="G141" s="11" t="s">
        <v>10</v>
      </c>
      <c r="H141" s="11" t="s">
        <v>283</v>
      </c>
      <c r="I141" s="14">
        <f t="shared" si="2"/>
        <v>0</v>
      </c>
      <c r="J141" s="15">
        <v>115</v>
      </c>
      <c r="K141" s="15">
        <f>(H141-J141)</f>
        <v>526</v>
      </c>
      <c r="L141" s="15" t="s">
        <v>473</v>
      </c>
    </row>
    <row r="142" spans="1:12" s="13" customFormat="1" ht="12.75">
      <c r="A142" s="11" t="s">
        <v>284</v>
      </c>
      <c r="B142" s="12" t="s">
        <v>453</v>
      </c>
      <c r="C142" s="11" t="s">
        <v>7</v>
      </c>
      <c r="D142" s="11"/>
      <c r="E142" s="11" t="s">
        <v>13</v>
      </c>
      <c r="G142" s="11" t="s">
        <v>10</v>
      </c>
      <c r="H142" s="11" t="s">
        <v>285</v>
      </c>
      <c r="I142" s="14">
        <f t="shared" si="2"/>
        <v>18</v>
      </c>
      <c r="J142" s="15" t="s">
        <v>473</v>
      </c>
      <c r="K142" s="15" t="s">
        <v>473</v>
      </c>
      <c r="L142" s="15" t="s">
        <v>473</v>
      </c>
    </row>
    <row r="143" spans="1:12" s="13" customFormat="1" ht="12.75">
      <c r="A143" s="11" t="s">
        <v>286</v>
      </c>
      <c r="B143" s="12" t="s">
        <v>422</v>
      </c>
      <c r="C143" s="11" t="s">
        <v>7</v>
      </c>
      <c r="D143" s="11"/>
      <c r="E143" s="11" t="s">
        <v>13</v>
      </c>
      <c r="G143" s="11" t="s">
        <v>10</v>
      </c>
      <c r="H143" s="11" t="s">
        <v>287</v>
      </c>
      <c r="I143" s="14">
        <f t="shared" si="2"/>
        <v>0</v>
      </c>
      <c r="J143" s="15" t="s">
        <v>473</v>
      </c>
      <c r="K143" s="15">
        <v>323</v>
      </c>
      <c r="L143" s="15" t="s">
        <v>473</v>
      </c>
    </row>
    <row r="144" spans="1:12" s="13" customFormat="1" ht="12.75">
      <c r="A144" s="11" t="s">
        <v>288</v>
      </c>
      <c r="B144" s="12" t="s">
        <v>422</v>
      </c>
      <c r="C144" s="11" t="s">
        <v>7</v>
      </c>
      <c r="D144" s="11"/>
      <c r="E144" s="11" t="s">
        <v>13</v>
      </c>
      <c r="G144" s="11" t="s">
        <v>10</v>
      </c>
      <c r="H144" s="11" t="s">
        <v>289</v>
      </c>
      <c r="I144" s="14">
        <f t="shared" si="2"/>
        <v>730</v>
      </c>
      <c r="J144" s="15">
        <v>72</v>
      </c>
      <c r="K144" s="15" t="s">
        <v>473</v>
      </c>
      <c r="L144" s="15" t="s">
        <v>473</v>
      </c>
    </row>
    <row r="145" spans="1:12" s="13" customFormat="1" ht="12.75">
      <c r="A145" s="11" t="s">
        <v>290</v>
      </c>
      <c r="B145" s="12" t="s">
        <v>454</v>
      </c>
      <c r="C145" s="11" t="s">
        <v>7</v>
      </c>
      <c r="D145" s="11"/>
      <c r="E145" s="11" t="s">
        <v>13</v>
      </c>
      <c r="G145" s="11" t="s">
        <v>10</v>
      </c>
      <c r="H145" s="11" t="s">
        <v>497</v>
      </c>
      <c r="I145" s="14">
        <f t="shared" si="2"/>
        <v>0</v>
      </c>
      <c r="J145" s="15">
        <v>1313</v>
      </c>
      <c r="K145" s="15" t="s">
        <v>473</v>
      </c>
      <c r="L145" s="15" t="s">
        <v>473</v>
      </c>
    </row>
    <row r="146" spans="1:12" s="13" customFormat="1" ht="12.75">
      <c r="A146" s="11" t="s">
        <v>291</v>
      </c>
      <c r="B146" s="12" t="s">
        <v>455</v>
      </c>
      <c r="C146" s="11" t="s">
        <v>7</v>
      </c>
      <c r="D146" s="11"/>
      <c r="E146" s="11" t="s">
        <v>13</v>
      </c>
      <c r="G146" s="11" t="s">
        <v>10</v>
      </c>
      <c r="H146" s="11" t="s">
        <v>292</v>
      </c>
      <c r="I146" s="14">
        <f t="shared" si="2"/>
        <v>6906</v>
      </c>
      <c r="J146" s="15" t="s">
        <v>473</v>
      </c>
      <c r="K146" s="15" t="s">
        <v>473</v>
      </c>
      <c r="L146" s="15" t="s">
        <v>473</v>
      </c>
    </row>
    <row r="147" spans="1:12" s="13" customFormat="1" ht="12.75">
      <c r="A147" s="11" t="s">
        <v>293</v>
      </c>
      <c r="B147" s="12" t="s">
        <v>456</v>
      </c>
      <c r="C147" s="11" t="s">
        <v>7</v>
      </c>
      <c r="D147" s="11"/>
      <c r="E147" s="11" t="s">
        <v>13</v>
      </c>
      <c r="G147" s="11" t="s">
        <v>10</v>
      </c>
      <c r="H147" s="11" t="s">
        <v>217</v>
      </c>
      <c r="I147" s="14">
        <f t="shared" si="2"/>
        <v>182</v>
      </c>
      <c r="J147" s="15" t="s">
        <v>473</v>
      </c>
      <c r="K147" s="15" t="s">
        <v>473</v>
      </c>
      <c r="L147" s="15" t="s">
        <v>473</v>
      </c>
    </row>
    <row r="148" spans="1:12" s="13" customFormat="1" ht="12.75">
      <c r="A148" s="11" t="s">
        <v>294</v>
      </c>
      <c r="B148" s="12" t="s">
        <v>457</v>
      </c>
      <c r="C148" s="11" t="s">
        <v>7</v>
      </c>
      <c r="D148" s="11"/>
      <c r="E148" s="11" t="s">
        <v>13</v>
      </c>
      <c r="G148" s="11" t="s">
        <v>10</v>
      </c>
      <c r="H148" s="11" t="s">
        <v>295</v>
      </c>
      <c r="I148" s="14">
        <f t="shared" si="2"/>
        <v>3308</v>
      </c>
      <c r="J148" s="15" t="s">
        <v>473</v>
      </c>
      <c r="K148" s="15" t="s">
        <v>473</v>
      </c>
      <c r="L148" s="15" t="s">
        <v>473</v>
      </c>
    </row>
    <row r="149" spans="1:12" s="13" customFormat="1" ht="12.75">
      <c r="A149" s="11" t="s">
        <v>296</v>
      </c>
      <c r="B149" s="12" t="s">
        <v>458</v>
      </c>
      <c r="C149" s="11" t="s">
        <v>7</v>
      </c>
      <c r="D149" s="11" t="s">
        <v>297</v>
      </c>
      <c r="E149" s="11" t="s">
        <v>17</v>
      </c>
      <c r="G149" s="11" t="s">
        <v>10</v>
      </c>
      <c r="H149" s="11" t="s">
        <v>298</v>
      </c>
      <c r="I149" s="14">
        <f t="shared" si="2"/>
        <v>0</v>
      </c>
      <c r="J149" s="15" t="s">
        <v>473</v>
      </c>
      <c r="K149" s="15" t="s">
        <v>473</v>
      </c>
      <c r="L149" s="15" t="str">
        <f>H149</f>
        <v>728</v>
      </c>
    </row>
    <row r="150" spans="1:12" s="13" customFormat="1" ht="12.75">
      <c r="A150" s="11" t="s">
        <v>299</v>
      </c>
      <c r="B150" s="12" t="s">
        <v>459</v>
      </c>
      <c r="C150" s="11" t="s">
        <v>7</v>
      </c>
      <c r="D150" s="11"/>
      <c r="E150" s="11" t="s">
        <v>13</v>
      </c>
      <c r="G150" s="11" t="s">
        <v>10</v>
      </c>
      <c r="H150" s="11" t="s">
        <v>300</v>
      </c>
      <c r="I150" s="14">
        <f t="shared" si="2"/>
        <v>0</v>
      </c>
      <c r="J150" s="15" t="s">
        <v>473</v>
      </c>
      <c r="K150" s="15" t="str">
        <f>H150</f>
        <v>1524</v>
      </c>
      <c r="L150" s="15" t="s">
        <v>473</v>
      </c>
    </row>
    <row r="151" spans="1:12" s="13" customFormat="1" ht="12.75">
      <c r="A151" s="11" t="s">
        <v>301</v>
      </c>
      <c r="B151" s="12" t="s">
        <v>460</v>
      </c>
      <c r="C151" s="11" t="s">
        <v>7</v>
      </c>
      <c r="D151" s="11"/>
      <c r="E151" s="11" t="s">
        <v>13</v>
      </c>
      <c r="G151" s="11" t="s">
        <v>10</v>
      </c>
      <c r="H151" s="11" t="s">
        <v>302</v>
      </c>
      <c r="I151" s="14">
        <f t="shared" si="2"/>
        <v>275</v>
      </c>
      <c r="J151" s="15" t="s">
        <v>473</v>
      </c>
      <c r="K151" s="15" t="s">
        <v>473</v>
      </c>
      <c r="L151" s="15" t="s">
        <v>473</v>
      </c>
    </row>
    <row r="152" spans="1:12" s="13" customFormat="1" ht="12.75">
      <c r="A152" s="11" t="s">
        <v>303</v>
      </c>
      <c r="B152" s="12" t="s">
        <v>460</v>
      </c>
      <c r="C152" s="11" t="s">
        <v>7</v>
      </c>
      <c r="D152" s="11"/>
      <c r="E152" s="11" t="s">
        <v>13</v>
      </c>
      <c r="G152" s="11" t="s">
        <v>10</v>
      </c>
      <c r="H152" s="11" t="s">
        <v>231</v>
      </c>
      <c r="I152" s="14">
        <f t="shared" si="2"/>
        <v>146</v>
      </c>
      <c r="J152" s="15" t="s">
        <v>473</v>
      </c>
      <c r="K152" s="15" t="s">
        <v>473</v>
      </c>
      <c r="L152" s="15" t="s">
        <v>473</v>
      </c>
    </row>
    <row r="153" spans="1:12" s="13" customFormat="1" ht="12.75">
      <c r="A153" s="11" t="s">
        <v>304</v>
      </c>
      <c r="B153" s="12" t="s">
        <v>460</v>
      </c>
      <c r="C153" s="11" t="s">
        <v>7</v>
      </c>
      <c r="D153" s="11"/>
      <c r="E153" s="11" t="s">
        <v>13</v>
      </c>
      <c r="G153" s="11" t="s">
        <v>10</v>
      </c>
      <c r="H153" s="11" t="s">
        <v>305</v>
      </c>
      <c r="I153" s="14">
        <f t="shared" si="2"/>
        <v>124</v>
      </c>
      <c r="J153" s="15" t="s">
        <v>473</v>
      </c>
      <c r="K153" s="15" t="s">
        <v>473</v>
      </c>
      <c r="L153" s="15" t="s">
        <v>473</v>
      </c>
    </row>
    <row r="154" spans="1:12" s="13" customFormat="1" ht="12.75">
      <c r="A154" s="11" t="s">
        <v>306</v>
      </c>
      <c r="B154" s="12" t="s">
        <v>460</v>
      </c>
      <c r="C154" s="11" t="s">
        <v>7</v>
      </c>
      <c r="D154" s="11"/>
      <c r="E154" s="11" t="s">
        <v>13</v>
      </c>
      <c r="G154" s="11" t="s">
        <v>10</v>
      </c>
      <c r="H154" s="11" t="s">
        <v>307</v>
      </c>
      <c r="I154" s="14">
        <f t="shared" si="2"/>
        <v>73</v>
      </c>
      <c r="J154" s="15" t="s">
        <v>473</v>
      </c>
      <c r="K154" s="15" t="s">
        <v>473</v>
      </c>
      <c r="L154" s="15" t="s">
        <v>473</v>
      </c>
    </row>
    <row r="155" spans="1:12" s="13" customFormat="1" ht="12.75">
      <c r="A155" s="11" t="s">
        <v>308</v>
      </c>
      <c r="B155" s="12" t="s">
        <v>461</v>
      </c>
      <c r="C155" s="11" t="s">
        <v>7</v>
      </c>
      <c r="D155" s="11"/>
      <c r="E155" s="11" t="s">
        <v>13</v>
      </c>
      <c r="G155" s="11" t="s">
        <v>10</v>
      </c>
      <c r="H155" s="11" t="s">
        <v>309</v>
      </c>
      <c r="I155" s="14">
        <f t="shared" si="2"/>
        <v>0</v>
      </c>
      <c r="J155" s="15" t="str">
        <f>H155</f>
        <v>135</v>
      </c>
      <c r="K155" s="15" t="s">
        <v>473</v>
      </c>
      <c r="L155" s="15" t="s">
        <v>473</v>
      </c>
    </row>
    <row r="156" spans="1:12" s="13" customFormat="1" ht="12.75">
      <c r="A156" s="11" t="s">
        <v>310</v>
      </c>
      <c r="B156" s="12" t="s">
        <v>460</v>
      </c>
      <c r="C156" s="11" t="s">
        <v>7</v>
      </c>
      <c r="D156" s="11"/>
      <c r="E156" s="11" t="s">
        <v>13</v>
      </c>
      <c r="G156" s="11" t="s">
        <v>10</v>
      </c>
      <c r="H156" s="11" t="s">
        <v>311</v>
      </c>
      <c r="I156" s="14">
        <f t="shared" si="2"/>
        <v>837</v>
      </c>
      <c r="J156" s="15" t="s">
        <v>473</v>
      </c>
      <c r="K156" s="15" t="s">
        <v>473</v>
      </c>
      <c r="L156" s="15" t="s">
        <v>473</v>
      </c>
    </row>
    <row r="157" spans="1:12" s="13" customFormat="1" ht="12.75">
      <c r="A157" s="11" t="s">
        <v>312</v>
      </c>
      <c r="B157" s="12" t="s">
        <v>462</v>
      </c>
      <c r="C157" s="11" t="s">
        <v>7</v>
      </c>
      <c r="D157" s="11"/>
      <c r="E157" s="11" t="s">
        <v>13</v>
      </c>
      <c r="G157" s="11" t="s">
        <v>10</v>
      </c>
      <c r="H157" s="11" t="s">
        <v>313</v>
      </c>
      <c r="I157" s="14">
        <f t="shared" si="2"/>
        <v>0</v>
      </c>
      <c r="J157" s="15">
        <v>31</v>
      </c>
      <c r="K157" s="15" t="s">
        <v>473</v>
      </c>
      <c r="L157" s="15" t="s">
        <v>473</v>
      </c>
    </row>
    <row r="158" spans="1:12" s="13" customFormat="1" ht="12.75">
      <c r="A158" s="11" t="s">
        <v>314</v>
      </c>
      <c r="B158" s="12" t="s">
        <v>463</v>
      </c>
      <c r="C158" s="11" t="s">
        <v>7</v>
      </c>
      <c r="D158" s="11"/>
      <c r="E158" s="11" t="s">
        <v>13</v>
      </c>
      <c r="G158" s="11" t="s">
        <v>10</v>
      </c>
      <c r="H158" s="11" t="s">
        <v>315</v>
      </c>
      <c r="I158" s="14">
        <v>0</v>
      </c>
      <c r="J158" s="15">
        <v>251</v>
      </c>
      <c r="K158" s="15">
        <f>(H158-J158-I158)</f>
        <v>989</v>
      </c>
      <c r="L158" s="15" t="s">
        <v>473</v>
      </c>
    </row>
    <row r="159" spans="1:12" s="13" customFormat="1" ht="12.75">
      <c r="A159" s="11" t="s">
        <v>316</v>
      </c>
      <c r="B159" s="12" t="s">
        <v>464</v>
      </c>
      <c r="C159" s="11" t="s">
        <v>7</v>
      </c>
      <c r="D159" s="11"/>
      <c r="E159" s="11" t="s">
        <v>13</v>
      </c>
      <c r="G159" s="11" t="s">
        <v>10</v>
      </c>
      <c r="H159" s="11" t="s">
        <v>317</v>
      </c>
      <c r="I159" s="14">
        <f t="shared" si="2"/>
        <v>0</v>
      </c>
      <c r="J159" s="15" t="s">
        <v>473</v>
      </c>
      <c r="K159" s="15" t="str">
        <f>H159</f>
        <v>1004</v>
      </c>
      <c r="L159" s="15" t="s">
        <v>473</v>
      </c>
    </row>
    <row r="160" spans="1:12" s="13" customFormat="1" ht="12.75">
      <c r="A160" s="11" t="s">
        <v>318</v>
      </c>
      <c r="B160" s="12" t="s">
        <v>465</v>
      </c>
      <c r="C160" s="11" t="s">
        <v>7</v>
      </c>
      <c r="D160" s="11"/>
      <c r="E160" s="11" t="s">
        <v>13</v>
      </c>
      <c r="G160" s="11" t="s">
        <v>10</v>
      </c>
      <c r="H160" s="11" t="s">
        <v>319</v>
      </c>
      <c r="I160" s="14">
        <f t="shared" si="2"/>
        <v>0</v>
      </c>
      <c r="J160" s="15" t="s">
        <v>473</v>
      </c>
      <c r="K160" s="15" t="str">
        <f>H160</f>
        <v>1995</v>
      </c>
      <c r="L160" s="15" t="s">
        <v>473</v>
      </c>
    </row>
    <row r="161" spans="1:12" s="13" customFormat="1" ht="12.75">
      <c r="A161" s="11" t="s">
        <v>320</v>
      </c>
      <c r="B161" s="12" t="s">
        <v>466</v>
      </c>
      <c r="C161" s="11" t="s">
        <v>7</v>
      </c>
      <c r="D161" s="11"/>
      <c r="E161" s="11" t="s">
        <v>13</v>
      </c>
      <c r="G161" s="11" t="s">
        <v>10</v>
      </c>
      <c r="H161" s="11" t="s">
        <v>141</v>
      </c>
      <c r="I161" s="14">
        <f t="shared" si="2"/>
        <v>208</v>
      </c>
      <c r="J161" s="15" t="s">
        <v>473</v>
      </c>
      <c r="K161" s="15" t="s">
        <v>473</v>
      </c>
      <c r="L161" s="15" t="s">
        <v>473</v>
      </c>
    </row>
    <row r="162" spans="1:12" s="13" customFormat="1" ht="12.75">
      <c r="A162" s="11" t="s">
        <v>321</v>
      </c>
      <c r="B162" s="12" t="s">
        <v>467</v>
      </c>
      <c r="C162" s="11" t="s">
        <v>7</v>
      </c>
      <c r="D162" s="11"/>
      <c r="E162" s="11" t="s">
        <v>13</v>
      </c>
      <c r="G162" s="11" t="s">
        <v>10</v>
      </c>
      <c r="H162" s="11" t="s">
        <v>322</v>
      </c>
      <c r="I162" s="14">
        <f t="shared" si="2"/>
        <v>0</v>
      </c>
      <c r="J162" s="15" t="s">
        <v>473</v>
      </c>
      <c r="K162" s="15">
        <v>17</v>
      </c>
      <c r="L162" s="15" t="s">
        <v>473</v>
      </c>
    </row>
    <row r="163" spans="1:12" s="13" customFormat="1" ht="12.75">
      <c r="A163" s="11" t="s">
        <v>323</v>
      </c>
      <c r="B163" s="12" t="s">
        <v>467</v>
      </c>
      <c r="C163" s="11" t="s">
        <v>7</v>
      </c>
      <c r="D163" s="11"/>
      <c r="E163" s="11" t="s">
        <v>13</v>
      </c>
      <c r="G163" s="11" t="s">
        <v>10</v>
      </c>
      <c r="H163" s="11" t="s">
        <v>324</v>
      </c>
      <c r="I163" s="14">
        <f t="shared" si="2"/>
        <v>0</v>
      </c>
      <c r="J163" s="15" t="s">
        <v>473</v>
      </c>
      <c r="K163" s="15">
        <v>3</v>
      </c>
      <c r="L163" s="15" t="s">
        <v>473</v>
      </c>
    </row>
    <row r="164" spans="1:12" s="13" customFormat="1" ht="12.75">
      <c r="A164" s="11" t="s">
        <v>325</v>
      </c>
      <c r="B164" s="12" t="s">
        <v>467</v>
      </c>
      <c r="C164" s="11" t="s">
        <v>7</v>
      </c>
      <c r="D164" s="11"/>
      <c r="E164" s="11" t="s">
        <v>13</v>
      </c>
      <c r="G164" s="11" t="s">
        <v>10</v>
      </c>
      <c r="H164" s="11" t="s">
        <v>326</v>
      </c>
      <c r="I164" s="14">
        <f>(H164-J164-K164-L164)</f>
        <v>7</v>
      </c>
      <c r="J164" s="15" t="s">
        <v>473</v>
      </c>
      <c r="K164" s="15" t="s">
        <v>473</v>
      </c>
      <c r="L164" s="15" t="s">
        <v>473</v>
      </c>
    </row>
    <row r="165" spans="1:12" s="13" customFormat="1" ht="12.75">
      <c r="A165" s="20" t="s">
        <v>477</v>
      </c>
      <c r="B165" s="21" t="s">
        <v>466</v>
      </c>
      <c r="C165" s="11" t="s">
        <v>7</v>
      </c>
      <c r="D165" s="11"/>
      <c r="E165" s="11" t="s">
        <v>9</v>
      </c>
      <c r="G165" s="11" t="s">
        <v>491</v>
      </c>
      <c r="H165" s="11" t="s">
        <v>492</v>
      </c>
      <c r="I165" s="14">
        <f aca="true" t="shared" si="3" ref="I165:I171">(H165-J165-K165-L165)</f>
        <v>142</v>
      </c>
      <c r="J165" s="15">
        <v>0</v>
      </c>
      <c r="K165" s="15"/>
      <c r="L165" s="15"/>
    </row>
    <row r="166" spans="1:12" s="13" customFormat="1" ht="12.75">
      <c r="A166" s="22" t="s">
        <v>478</v>
      </c>
      <c r="B166" s="12" t="s">
        <v>484</v>
      </c>
      <c r="C166" s="11" t="s">
        <v>7</v>
      </c>
      <c r="D166" s="11"/>
      <c r="E166" s="11" t="s">
        <v>13</v>
      </c>
      <c r="G166" s="11" t="s">
        <v>491</v>
      </c>
      <c r="H166" s="11" t="s">
        <v>493</v>
      </c>
      <c r="I166" s="14">
        <f t="shared" si="3"/>
        <v>0</v>
      </c>
      <c r="J166" s="15">
        <v>0</v>
      </c>
      <c r="K166" s="15">
        <v>256</v>
      </c>
      <c r="L166" s="15"/>
    </row>
    <row r="167" spans="1:12" s="13" customFormat="1" ht="12.75">
      <c r="A167" s="23" t="s">
        <v>480</v>
      </c>
      <c r="B167" s="12" t="s">
        <v>486</v>
      </c>
      <c r="C167" s="11" t="s">
        <v>7</v>
      </c>
      <c r="D167" s="11"/>
      <c r="E167" s="11" t="s">
        <v>13</v>
      </c>
      <c r="G167" s="11" t="s">
        <v>491</v>
      </c>
      <c r="H167" s="11" t="s">
        <v>495</v>
      </c>
      <c r="I167" s="14">
        <f t="shared" si="3"/>
        <v>0</v>
      </c>
      <c r="J167" s="15"/>
      <c r="K167" s="15" t="str">
        <f>H167</f>
        <v>30</v>
      </c>
      <c r="L167" s="15"/>
    </row>
    <row r="168" spans="1:12" s="13" customFormat="1" ht="12.75">
      <c r="A168" s="23" t="s">
        <v>481</v>
      </c>
      <c r="B168" s="12" t="s">
        <v>487</v>
      </c>
      <c r="C168" s="11" t="s">
        <v>7</v>
      </c>
      <c r="D168" s="11"/>
      <c r="E168" s="11" t="s">
        <v>490</v>
      </c>
      <c r="G168" s="11" t="s">
        <v>491</v>
      </c>
      <c r="H168" s="11" t="s">
        <v>494</v>
      </c>
      <c r="I168" s="14">
        <f t="shared" si="3"/>
        <v>56</v>
      </c>
      <c r="J168" s="15"/>
      <c r="K168" s="15"/>
      <c r="L168" s="15"/>
    </row>
    <row r="169" spans="1:12" s="13" customFormat="1" ht="12.75">
      <c r="A169" s="24" t="s">
        <v>482</v>
      </c>
      <c r="B169" s="25" t="s">
        <v>488</v>
      </c>
      <c r="C169" s="11" t="s">
        <v>7</v>
      </c>
      <c r="D169" s="11"/>
      <c r="E169" s="11" t="s">
        <v>13</v>
      </c>
      <c r="G169" s="11" t="s">
        <v>491</v>
      </c>
      <c r="H169" s="11" t="s">
        <v>498</v>
      </c>
      <c r="I169" s="14">
        <f t="shared" si="3"/>
        <v>0</v>
      </c>
      <c r="J169" s="15"/>
      <c r="K169" s="15" t="str">
        <f>H169</f>
        <v>440</v>
      </c>
      <c r="L169" s="15"/>
    </row>
    <row r="170" spans="1:12" s="13" customFormat="1" ht="12.75">
      <c r="A170" s="24" t="s">
        <v>483</v>
      </c>
      <c r="B170" s="25" t="s">
        <v>489</v>
      </c>
      <c r="C170" s="11" t="s">
        <v>7</v>
      </c>
      <c r="D170" s="11"/>
      <c r="E170" s="11" t="s">
        <v>13</v>
      </c>
      <c r="G170" s="11" t="s">
        <v>491</v>
      </c>
      <c r="H170" s="11" t="s">
        <v>53</v>
      </c>
      <c r="I170" s="14">
        <f t="shared" si="3"/>
        <v>25</v>
      </c>
      <c r="J170" s="15"/>
      <c r="K170" s="15"/>
      <c r="L170" s="15"/>
    </row>
    <row r="171" spans="1:12" s="13" customFormat="1" ht="12.75">
      <c r="A171" s="23" t="s">
        <v>479</v>
      </c>
      <c r="B171" s="12" t="s">
        <v>485</v>
      </c>
      <c r="C171" s="11" t="s">
        <v>7</v>
      </c>
      <c r="D171" s="11"/>
      <c r="E171" s="11"/>
      <c r="G171" s="11" t="s">
        <v>491</v>
      </c>
      <c r="H171" s="11" t="s">
        <v>496</v>
      </c>
      <c r="I171" s="14">
        <f t="shared" si="3"/>
        <v>1705</v>
      </c>
      <c r="J171" s="15"/>
      <c r="K171" s="15">
        <v>227</v>
      </c>
      <c r="L171" s="15">
        <v>208</v>
      </c>
    </row>
    <row r="172" spans="1:12" s="13" customFormat="1" ht="12.75">
      <c r="A172" s="23"/>
      <c r="B172" s="12"/>
      <c r="C172" s="11"/>
      <c r="D172" s="11"/>
      <c r="E172" s="11"/>
      <c r="G172" s="11"/>
      <c r="H172" s="11"/>
      <c r="I172" s="14"/>
      <c r="J172" s="15"/>
      <c r="K172" s="15"/>
      <c r="L172" s="15"/>
    </row>
    <row r="173" spans="1:12" s="13" customFormat="1" ht="12.75">
      <c r="A173" s="24"/>
      <c r="B173" s="25"/>
      <c r="C173" s="11"/>
      <c r="D173" s="11"/>
      <c r="E173" s="11"/>
      <c r="G173" s="11"/>
      <c r="H173" s="11"/>
      <c r="I173" s="14"/>
      <c r="J173" s="15"/>
      <c r="K173" s="15"/>
      <c r="L173" s="15"/>
    </row>
    <row r="175" spans="9:12" ht="15">
      <c r="I175" s="9">
        <f>SUM(I3:I173)</f>
        <v>96237</v>
      </c>
      <c r="J175" s="7">
        <f>SUM(J45:J173)</f>
        <v>8449</v>
      </c>
      <c r="K175" s="7">
        <f>SUM(K39:K173)</f>
        <v>27073</v>
      </c>
      <c r="L175" s="7">
        <f>SUM(L47:L173)</f>
        <v>22206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G3" sqref="G3:L18"/>
    </sheetView>
  </sheetViews>
  <sheetFormatPr defaultColWidth="18.28125" defaultRowHeight="14.25" customHeight="1"/>
  <cols>
    <col min="1" max="1" width="12.57421875" style="0" customWidth="1"/>
    <col min="2" max="2" width="41.7109375" style="0" customWidth="1"/>
    <col min="3" max="3" width="7.7109375" style="0" customWidth="1"/>
    <col min="4" max="4" width="12.8515625" style="0" customWidth="1"/>
    <col min="5" max="5" width="13.421875" style="0" customWidth="1"/>
    <col min="6" max="6" width="11.00390625" style="0" customWidth="1"/>
    <col min="7" max="7" width="13.140625" style="0" customWidth="1"/>
    <col min="8" max="8" width="12.421875" style="0" customWidth="1"/>
    <col min="9" max="9" width="10.8515625" style="0" customWidth="1"/>
    <col min="10" max="10" width="9.7109375" style="0" customWidth="1"/>
    <col min="11" max="11" width="15.00390625" style="0" customWidth="1"/>
    <col min="12" max="12" width="10.421875" style="0" customWidth="1"/>
  </cols>
  <sheetData>
    <row r="1" spans="1:12" s="1" customFormat="1" ht="21">
      <c r="A1" s="2" t="s">
        <v>0</v>
      </c>
      <c r="B1" s="4" t="s">
        <v>468</v>
      </c>
      <c r="C1" s="2" t="s">
        <v>1</v>
      </c>
      <c r="D1" s="2" t="s">
        <v>2</v>
      </c>
      <c r="E1" s="2" t="s">
        <v>4</v>
      </c>
      <c r="F1" s="2" t="s">
        <v>5</v>
      </c>
      <c r="G1" s="2" t="s">
        <v>3</v>
      </c>
      <c r="H1" s="8" t="s">
        <v>469</v>
      </c>
      <c r="I1" s="6" t="s">
        <v>470</v>
      </c>
      <c r="J1" s="6" t="s">
        <v>471</v>
      </c>
      <c r="K1" s="6" t="s">
        <v>472</v>
      </c>
      <c r="L1" s="1" t="s">
        <v>520</v>
      </c>
    </row>
    <row r="2" spans="1:11" s="1" customFormat="1" ht="10.5">
      <c r="A2" s="2"/>
      <c r="B2" s="26" t="s">
        <v>500</v>
      </c>
      <c r="C2" s="2"/>
      <c r="D2" s="2"/>
      <c r="E2" s="2"/>
      <c r="F2" s="2"/>
      <c r="G2" s="2"/>
      <c r="H2" s="8"/>
      <c r="I2" s="6"/>
      <c r="J2" s="6"/>
      <c r="K2" s="6"/>
    </row>
    <row r="3" spans="1:12" s="34" customFormat="1" ht="12.75">
      <c r="A3" s="30" t="s">
        <v>501</v>
      </c>
      <c r="B3" s="31"/>
      <c r="C3" s="30" t="s">
        <v>7</v>
      </c>
      <c r="D3" s="30"/>
      <c r="E3" s="30" t="s">
        <v>475</v>
      </c>
      <c r="F3" s="32" t="s">
        <v>502</v>
      </c>
      <c r="G3" s="40">
        <v>642</v>
      </c>
      <c r="H3" s="33">
        <v>0</v>
      </c>
      <c r="I3" s="33">
        <v>0</v>
      </c>
      <c r="J3" s="33">
        <v>0</v>
      </c>
      <c r="K3" s="33">
        <v>0</v>
      </c>
      <c r="L3" s="34" t="s">
        <v>475</v>
      </c>
    </row>
    <row r="4" spans="1:12" s="38" customFormat="1" ht="14.25" customHeight="1">
      <c r="A4" s="35" t="s">
        <v>503</v>
      </c>
      <c r="B4" s="36" t="s">
        <v>521</v>
      </c>
      <c r="C4" s="35" t="s">
        <v>7</v>
      </c>
      <c r="D4" s="35"/>
      <c r="E4" s="35" t="s">
        <v>9</v>
      </c>
      <c r="F4" s="37" t="s">
        <v>502</v>
      </c>
      <c r="G4" s="42">
        <v>463</v>
      </c>
      <c r="H4" s="33">
        <v>0</v>
      </c>
      <c r="I4" s="33">
        <v>0</v>
      </c>
      <c r="J4" s="33">
        <v>0</v>
      </c>
      <c r="K4" s="33">
        <v>0</v>
      </c>
      <c r="L4" s="38" t="s">
        <v>475</v>
      </c>
    </row>
    <row r="5" spans="1:11" s="38" customFormat="1" ht="14.25" customHeight="1">
      <c r="A5" s="35" t="s">
        <v>504</v>
      </c>
      <c r="B5" s="36" t="s">
        <v>522</v>
      </c>
      <c r="C5" s="35" t="s">
        <v>7</v>
      </c>
      <c r="D5" s="35"/>
      <c r="E5" s="35" t="s">
        <v>9</v>
      </c>
      <c r="F5" s="37" t="s">
        <v>502</v>
      </c>
      <c r="G5" s="41">
        <v>187</v>
      </c>
      <c r="H5" s="33">
        <v>0</v>
      </c>
      <c r="I5" s="33">
        <v>0</v>
      </c>
      <c r="J5" s="33">
        <v>0</v>
      </c>
      <c r="K5" s="33">
        <v>0</v>
      </c>
    </row>
    <row r="6" spans="1:12" s="38" customFormat="1" ht="14.25" customHeight="1">
      <c r="A6" s="35" t="s">
        <v>505</v>
      </c>
      <c r="B6" s="36" t="s">
        <v>523</v>
      </c>
      <c r="C6" s="35" t="s">
        <v>7</v>
      </c>
      <c r="D6" s="35"/>
      <c r="E6" s="35" t="s">
        <v>9</v>
      </c>
      <c r="F6" s="37" t="s">
        <v>502</v>
      </c>
      <c r="G6" s="41">
        <v>5000</v>
      </c>
      <c r="H6" s="33">
        <v>257</v>
      </c>
      <c r="I6" s="33">
        <v>0</v>
      </c>
      <c r="J6" s="33">
        <v>0</v>
      </c>
      <c r="K6" s="33">
        <v>0</v>
      </c>
      <c r="L6" s="38" t="s">
        <v>475</v>
      </c>
    </row>
    <row r="7" spans="1:11" s="38" customFormat="1" ht="14.25" customHeight="1">
      <c r="A7" s="35" t="s">
        <v>506</v>
      </c>
      <c r="B7" s="39" t="s">
        <v>524</v>
      </c>
      <c r="C7" s="35" t="s">
        <v>7</v>
      </c>
      <c r="D7" s="35" t="s">
        <v>507</v>
      </c>
      <c r="E7" s="35" t="s">
        <v>17</v>
      </c>
      <c r="F7" s="37" t="s">
        <v>502</v>
      </c>
      <c r="G7" s="40">
        <v>626</v>
      </c>
      <c r="H7" s="33">
        <v>0</v>
      </c>
      <c r="I7" s="33">
        <v>0</v>
      </c>
      <c r="J7" s="33">
        <v>0</v>
      </c>
      <c r="K7" s="33">
        <f>G7</f>
        <v>626</v>
      </c>
    </row>
    <row r="8" spans="1:11" s="38" customFormat="1" ht="14.25" customHeight="1">
      <c r="A8" s="35" t="s">
        <v>508</v>
      </c>
      <c r="B8" s="36" t="s">
        <v>525</v>
      </c>
      <c r="C8" s="35" t="s">
        <v>7</v>
      </c>
      <c r="D8" s="35"/>
      <c r="E8" s="35" t="s">
        <v>13</v>
      </c>
      <c r="F8" s="37" t="s">
        <v>502</v>
      </c>
      <c r="G8" s="42">
        <v>827</v>
      </c>
      <c r="H8" s="33">
        <f>G8</f>
        <v>827</v>
      </c>
      <c r="I8" s="33">
        <v>0</v>
      </c>
      <c r="J8" s="33">
        <v>0</v>
      </c>
      <c r="K8" s="33">
        <v>0</v>
      </c>
    </row>
    <row r="9" spans="1:11" s="38" customFormat="1" ht="14.25" customHeight="1">
      <c r="A9" s="35" t="s">
        <v>509</v>
      </c>
      <c r="B9" s="39" t="s">
        <v>526</v>
      </c>
      <c r="C9" s="35" t="s">
        <v>7</v>
      </c>
      <c r="D9" s="35" t="s">
        <v>15</v>
      </c>
      <c r="E9" s="35" t="s">
        <v>17</v>
      </c>
      <c r="F9" s="37" t="s">
        <v>502</v>
      </c>
      <c r="G9" s="40">
        <v>1697</v>
      </c>
      <c r="H9" s="33">
        <v>0</v>
      </c>
      <c r="I9" s="33">
        <v>0</v>
      </c>
      <c r="J9" s="33">
        <v>0</v>
      </c>
      <c r="K9" s="33">
        <f>G9</f>
        <v>1697</v>
      </c>
    </row>
    <row r="10" spans="1:11" s="38" customFormat="1" ht="14.25" customHeight="1">
      <c r="A10" s="35" t="s">
        <v>510</v>
      </c>
      <c r="B10" s="39" t="s">
        <v>527</v>
      </c>
      <c r="C10" s="35" t="s">
        <v>7</v>
      </c>
      <c r="D10" s="35" t="s">
        <v>15</v>
      </c>
      <c r="E10" s="35" t="s">
        <v>17</v>
      </c>
      <c r="F10" s="37" t="s">
        <v>502</v>
      </c>
      <c r="G10" s="40">
        <v>105</v>
      </c>
      <c r="H10" s="33">
        <v>0</v>
      </c>
      <c r="I10" s="33">
        <v>0</v>
      </c>
      <c r="J10" s="33">
        <v>0</v>
      </c>
      <c r="K10" s="33">
        <f>G10</f>
        <v>105</v>
      </c>
    </row>
    <row r="11" spans="1:11" s="38" customFormat="1" ht="14.25" customHeight="1">
      <c r="A11" s="35" t="s">
        <v>511</v>
      </c>
      <c r="B11" s="36" t="s">
        <v>523</v>
      </c>
      <c r="C11" s="35" t="s">
        <v>7</v>
      </c>
      <c r="D11" s="35"/>
      <c r="E11" s="35" t="s">
        <v>13</v>
      </c>
      <c r="F11" s="37" t="s">
        <v>502</v>
      </c>
      <c r="G11" s="42">
        <v>405</v>
      </c>
      <c r="H11" s="33">
        <f>G11</f>
        <v>405</v>
      </c>
      <c r="I11" s="33">
        <v>0</v>
      </c>
      <c r="J11" s="33">
        <v>0</v>
      </c>
      <c r="K11" s="33">
        <v>0</v>
      </c>
    </row>
    <row r="12" spans="1:11" ht="14.25" customHeight="1">
      <c r="A12" s="27" t="s">
        <v>512</v>
      </c>
      <c r="B12" s="10" t="s">
        <v>523</v>
      </c>
      <c r="C12" s="27" t="s">
        <v>7</v>
      </c>
      <c r="D12" s="27"/>
      <c r="E12" s="27" t="s">
        <v>13</v>
      </c>
      <c r="F12" s="28" t="s">
        <v>502</v>
      </c>
      <c r="G12" s="41">
        <v>2532</v>
      </c>
      <c r="H12" s="29">
        <v>0</v>
      </c>
      <c r="I12" s="29">
        <v>0</v>
      </c>
      <c r="J12" s="29">
        <v>0</v>
      </c>
      <c r="K12" s="29">
        <v>0</v>
      </c>
    </row>
    <row r="13" spans="1:12" s="38" customFormat="1" ht="14.25" customHeight="1">
      <c r="A13" s="35" t="s">
        <v>513</v>
      </c>
      <c r="B13" s="36" t="s">
        <v>528</v>
      </c>
      <c r="C13" s="35" t="s">
        <v>7</v>
      </c>
      <c r="D13" s="35"/>
      <c r="E13" s="35" t="s">
        <v>13</v>
      </c>
      <c r="F13" s="37" t="s">
        <v>502</v>
      </c>
      <c r="G13" s="42">
        <v>1315</v>
      </c>
      <c r="H13" s="33">
        <v>0</v>
      </c>
      <c r="I13" s="33">
        <v>0</v>
      </c>
      <c r="J13" s="33">
        <v>0</v>
      </c>
      <c r="K13" s="33">
        <v>0</v>
      </c>
      <c r="L13" s="38" t="s">
        <v>475</v>
      </c>
    </row>
    <row r="14" spans="1:11" s="38" customFormat="1" ht="14.25" customHeight="1">
      <c r="A14" s="35" t="s">
        <v>514</v>
      </c>
      <c r="B14" s="39" t="s">
        <v>529</v>
      </c>
      <c r="C14" s="35" t="s">
        <v>7</v>
      </c>
      <c r="D14" s="35" t="s">
        <v>515</v>
      </c>
      <c r="E14" s="35" t="s">
        <v>17</v>
      </c>
      <c r="F14" s="37" t="s">
        <v>502</v>
      </c>
      <c r="G14" s="40">
        <v>1756</v>
      </c>
      <c r="H14" s="33">
        <f>(G14-I14-J14-K14)</f>
        <v>315</v>
      </c>
      <c r="I14" s="33">
        <v>0</v>
      </c>
      <c r="J14" s="33">
        <v>894</v>
      </c>
      <c r="K14" s="33">
        <v>547</v>
      </c>
    </row>
    <row r="15" spans="1:12" s="38" customFormat="1" ht="14.25" customHeight="1">
      <c r="A15" s="35" t="s">
        <v>516</v>
      </c>
      <c r="B15" s="36" t="s">
        <v>530</v>
      </c>
      <c r="C15" s="35" t="s">
        <v>7</v>
      </c>
      <c r="D15" s="35"/>
      <c r="E15" s="35" t="s">
        <v>13</v>
      </c>
      <c r="F15" s="37" t="s">
        <v>502</v>
      </c>
      <c r="G15" s="43">
        <v>2124</v>
      </c>
      <c r="H15" s="33">
        <v>0</v>
      </c>
      <c r="I15" s="33">
        <v>0</v>
      </c>
      <c r="J15" s="33">
        <v>0</v>
      </c>
      <c r="K15" s="33">
        <v>0</v>
      </c>
      <c r="L15" s="38" t="s">
        <v>475</v>
      </c>
    </row>
    <row r="16" spans="1:11" s="38" customFormat="1" ht="14.25" customHeight="1">
      <c r="A16" s="35" t="s">
        <v>517</v>
      </c>
      <c r="B16" s="36" t="s">
        <v>531</v>
      </c>
      <c r="C16" s="35" t="s">
        <v>7</v>
      </c>
      <c r="D16" s="35"/>
      <c r="E16" s="35" t="s">
        <v>13</v>
      </c>
      <c r="F16" s="37" t="s">
        <v>502</v>
      </c>
      <c r="G16" s="42">
        <v>53</v>
      </c>
      <c r="H16" s="33">
        <f>G16</f>
        <v>53</v>
      </c>
      <c r="I16" s="33">
        <v>0</v>
      </c>
      <c r="J16" s="33">
        <v>0</v>
      </c>
      <c r="K16" s="33">
        <v>0</v>
      </c>
    </row>
    <row r="17" spans="1:11" ht="14.25" customHeight="1">
      <c r="A17" s="3" t="s">
        <v>518</v>
      </c>
      <c r="B17" s="21" t="s">
        <v>527</v>
      </c>
      <c r="C17" s="3" t="s">
        <v>7</v>
      </c>
      <c r="D17" s="3" t="s">
        <v>15</v>
      </c>
      <c r="E17" s="3" t="s">
        <v>17</v>
      </c>
      <c r="F17" s="28" t="s">
        <v>502</v>
      </c>
      <c r="G17" s="40">
        <v>68</v>
      </c>
      <c r="H17" s="29">
        <v>0</v>
      </c>
      <c r="I17" s="29">
        <v>0</v>
      </c>
      <c r="J17" s="29">
        <v>0</v>
      </c>
      <c r="K17" s="29">
        <f>G17</f>
        <v>68</v>
      </c>
    </row>
    <row r="18" spans="1:11" ht="14.25" customHeight="1">
      <c r="A18" s="27" t="s">
        <v>519</v>
      </c>
      <c r="B18" s="10" t="s">
        <v>523</v>
      </c>
      <c r="C18" s="27" t="s">
        <v>7</v>
      </c>
      <c r="D18" s="27"/>
      <c r="E18" s="27" t="s">
        <v>13</v>
      </c>
      <c r="F18" s="28" t="s">
        <v>502</v>
      </c>
      <c r="G18" s="41">
        <v>567</v>
      </c>
      <c r="H18" s="29">
        <v>0</v>
      </c>
      <c r="I18" s="29">
        <v>0</v>
      </c>
      <c r="J18" s="29">
        <v>0</v>
      </c>
      <c r="K18" s="29">
        <v>0</v>
      </c>
    </row>
    <row r="19" spans="7:11" ht="14.25" customHeight="1">
      <c r="G19">
        <f>SUM(G3:G18)</f>
        <v>18367</v>
      </c>
      <c r="H19" s="9"/>
      <c r="I19" s="9"/>
      <c r="J19" s="9"/>
      <c r="K19" s="9">
        <f>SUM(K3:K18)</f>
        <v>3043</v>
      </c>
    </row>
    <row r="21" ht="14.25" customHeight="1">
      <c r="B21" t="s">
        <v>532</v>
      </c>
    </row>
    <row r="22" spans="1:7" ht="14.25" customHeight="1">
      <c r="A22" s="44" t="s">
        <v>533</v>
      </c>
      <c r="B22" s="45" t="s">
        <v>534</v>
      </c>
      <c r="C22" t="s">
        <v>7</v>
      </c>
      <c r="D22" s="40"/>
      <c r="E22" s="40"/>
      <c r="F22" s="40" t="s">
        <v>491</v>
      </c>
      <c r="G22" s="46">
        <v>453</v>
      </c>
    </row>
    <row r="23" spans="1:7" ht="14.25" customHeight="1">
      <c r="A23" s="47" t="s">
        <v>535</v>
      </c>
      <c r="B23" s="10" t="s">
        <v>536</v>
      </c>
      <c r="C23" t="s">
        <v>7</v>
      </c>
      <c r="D23" s="41"/>
      <c r="E23" s="41"/>
      <c r="F23" s="40" t="s">
        <v>491</v>
      </c>
      <c r="G23" s="48">
        <v>510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5"/>
  <sheetViews>
    <sheetView zoomScale="91" zoomScaleNormal="91" workbookViewId="0" topLeftCell="A160">
      <selection activeCell="H175" sqref="H175"/>
    </sheetView>
  </sheetViews>
  <sheetFormatPr defaultColWidth="9.140625" defaultRowHeight="15"/>
  <cols>
    <col min="1" max="1" width="12.57421875" style="49" customWidth="1"/>
    <col min="2" max="2" width="51.00390625" style="49" customWidth="1"/>
    <col min="3" max="3" width="6.8515625" style="49" customWidth="1"/>
    <col min="4" max="4" width="14.421875" style="49" customWidth="1"/>
    <col min="5" max="6" width="9.140625" style="49" customWidth="1"/>
    <col min="7" max="8" width="13.7109375" style="49" customWidth="1"/>
    <col min="9" max="9" width="13.28125" style="49" customWidth="1"/>
    <col min="10" max="10" width="16.421875" style="49" customWidth="1"/>
    <col min="11" max="11" width="13.7109375" style="49" customWidth="1"/>
    <col min="12" max="12" width="11.28125" style="49" customWidth="1"/>
    <col min="13" max="13" width="15.28125" style="49" customWidth="1"/>
    <col min="14" max="16384" width="9.140625" style="49" customWidth="1"/>
  </cols>
  <sheetData>
    <row r="1" spans="1:13" ht="38.25" customHeight="1" thickBot="1">
      <c r="A1" s="106" t="s">
        <v>537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50" t="s">
        <v>538</v>
      </c>
      <c r="B2" s="51" t="s">
        <v>468</v>
      </c>
      <c r="C2" s="51" t="s">
        <v>539</v>
      </c>
      <c r="D2" s="51" t="s">
        <v>540</v>
      </c>
      <c r="E2" s="51" t="s">
        <v>541</v>
      </c>
      <c r="F2" s="51" t="s">
        <v>542</v>
      </c>
      <c r="G2" s="108" t="s">
        <v>543</v>
      </c>
      <c r="H2" s="108"/>
      <c r="I2" s="108"/>
      <c r="J2" s="108"/>
      <c r="K2" s="108"/>
      <c r="L2" s="108"/>
      <c r="M2" s="52"/>
    </row>
    <row r="3" spans="1:13" ht="14.25" customHeight="1" thickBot="1">
      <c r="A3" s="53"/>
      <c r="B3" s="54"/>
      <c r="C3" s="54"/>
      <c r="D3" s="54"/>
      <c r="E3" s="54"/>
      <c r="F3" s="54"/>
      <c r="G3" s="54" t="s">
        <v>544</v>
      </c>
      <c r="H3" s="54" t="s">
        <v>545</v>
      </c>
      <c r="I3" s="54" t="s">
        <v>546</v>
      </c>
      <c r="J3" s="54" t="s">
        <v>547</v>
      </c>
      <c r="K3" s="54" t="s">
        <v>549</v>
      </c>
      <c r="L3" s="54" t="s">
        <v>475</v>
      </c>
      <c r="M3" s="55" t="s">
        <v>548</v>
      </c>
    </row>
    <row r="4" spans="1:14" ht="14.25" customHeight="1" thickTop="1">
      <c r="A4" s="56" t="s">
        <v>6</v>
      </c>
      <c r="B4" s="57" t="s">
        <v>327</v>
      </c>
      <c r="C4" s="57" t="s">
        <v>7</v>
      </c>
      <c r="D4" s="58"/>
      <c r="E4" s="58" t="s">
        <v>9</v>
      </c>
      <c r="F4" s="58" t="s">
        <v>10</v>
      </c>
      <c r="G4" s="64">
        <v>683</v>
      </c>
      <c r="H4" s="59">
        <f>(G4-I4-J4-K4-L4)</f>
        <v>0</v>
      </c>
      <c r="I4" s="103">
        <v>0</v>
      </c>
      <c r="J4" s="103">
        <v>0</v>
      </c>
      <c r="K4" s="103">
        <v>0</v>
      </c>
      <c r="L4" s="59">
        <f>G4</f>
        <v>683</v>
      </c>
      <c r="M4" s="60" t="s">
        <v>475</v>
      </c>
      <c r="N4" s="102"/>
    </row>
    <row r="5" spans="1:14" ht="14.25" customHeight="1">
      <c r="A5" s="61" t="s">
        <v>11</v>
      </c>
      <c r="B5" s="62" t="s">
        <v>328</v>
      </c>
      <c r="C5" s="62" t="s">
        <v>7</v>
      </c>
      <c r="D5" s="63"/>
      <c r="E5" s="63" t="s">
        <v>13</v>
      </c>
      <c r="F5" s="63" t="s">
        <v>10</v>
      </c>
      <c r="G5" s="64">
        <v>5674</v>
      </c>
      <c r="H5" s="64">
        <f aca="true" t="shared" si="0" ref="H5:H68">(G5-I5-J5-K5-L5)</f>
        <v>5583</v>
      </c>
      <c r="I5" s="65">
        <v>91</v>
      </c>
      <c r="J5" s="104">
        <v>0</v>
      </c>
      <c r="K5" s="104">
        <v>0</v>
      </c>
      <c r="L5" s="64">
        <v>0</v>
      </c>
      <c r="M5" s="66"/>
      <c r="N5" s="102"/>
    </row>
    <row r="6" spans="1:14" ht="14.25" customHeight="1">
      <c r="A6" s="61" t="s">
        <v>14</v>
      </c>
      <c r="B6" s="62" t="s">
        <v>329</v>
      </c>
      <c r="C6" s="62" t="s">
        <v>7</v>
      </c>
      <c r="D6" s="63" t="s">
        <v>15</v>
      </c>
      <c r="E6" s="63" t="s">
        <v>17</v>
      </c>
      <c r="F6" s="63" t="s">
        <v>10</v>
      </c>
      <c r="G6" s="64">
        <v>6</v>
      </c>
      <c r="H6" s="64">
        <f t="shared" si="0"/>
        <v>0</v>
      </c>
      <c r="I6" s="104">
        <v>0</v>
      </c>
      <c r="J6" s="104">
        <v>0</v>
      </c>
      <c r="K6" s="104">
        <v>6</v>
      </c>
      <c r="L6" s="64">
        <v>0</v>
      </c>
      <c r="M6" s="66"/>
      <c r="N6" s="102"/>
    </row>
    <row r="7" spans="1:14" ht="14.25" customHeight="1">
      <c r="A7" s="105">
        <v>1266</v>
      </c>
      <c r="B7" s="62" t="s">
        <v>330</v>
      </c>
      <c r="C7" s="62" t="s">
        <v>7</v>
      </c>
      <c r="D7" s="63"/>
      <c r="E7" s="63" t="s">
        <v>13</v>
      </c>
      <c r="F7" s="63" t="s">
        <v>10</v>
      </c>
      <c r="G7" s="64">
        <v>1391</v>
      </c>
      <c r="H7" s="64">
        <f t="shared" si="0"/>
        <v>0</v>
      </c>
      <c r="I7" s="104">
        <v>0</v>
      </c>
      <c r="J7" s="104">
        <v>1391</v>
      </c>
      <c r="K7" s="104">
        <v>0</v>
      </c>
      <c r="L7" s="64">
        <v>0</v>
      </c>
      <c r="M7" s="66"/>
      <c r="N7" s="102"/>
    </row>
    <row r="8" spans="1:14" ht="14.25" customHeight="1">
      <c r="A8" s="61" t="s">
        <v>20</v>
      </c>
      <c r="B8" s="62" t="s">
        <v>331</v>
      </c>
      <c r="C8" s="62" t="s">
        <v>7</v>
      </c>
      <c r="D8" s="63"/>
      <c r="E8" s="63" t="s">
        <v>13</v>
      </c>
      <c r="F8" s="63" t="s">
        <v>10</v>
      </c>
      <c r="G8" s="64">
        <v>285</v>
      </c>
      <c r="H8" s="64">
        <f t="shared" si="0"/>
        <v>12</v>
      </c>
      <c r="I8" s="65">
        <v>273</v>
      </c>
      <c r="J8" s="104">
        <v>0</v>
      </c>
      <c r="K8" s="104">
        <v>0</v>
      </c>
      <c r="L8" s="64">
        <v>0</v>
      </c>
      <c r="M8" s="66"/>
      <c r="N8" s="102"/>
    </row>
    <row r="9" spans="1:14" ht="14.25" customHeight="1">
      <c r="A9" s="61" t="s">
        <v>22</v>
      </c>
      <c r="B9" s="62" t="s">
        <v>332</v>
      </c>
      <c r="C9" s="62" t="s">
        <v>7</v>
      </c>
      <c r="D9" s="63" t="s">
        <v>23</v>
      </c>
      <c r="E9" s="63" t="s">
        <v>17</v>
      </c>
      <c r="F9" s="63" t="s">
        <v>10</v>
      </c>
      <c r="G9" s="64">
        <v>5617</v>
      </c>
      <c r="H9" s="64">
        <f t="shared" si="0"/>
        <v>0</v>
      </c>
      <c r="I9" s="104">
        <v>0</v>
      </c>
      <c r="J9" s="104">
        <v>0</v>
      </c>
      <c r="K9" s="104">
        <v>5617</v>
      </c>
      <c r="L9" s="64">
        <v>0</v>
      </c>
      <c r="M9" s="66"/>
      <c r="N9" s="102"/>
    </row>
    <row r="10" spans="1:14" ht="14.25" customHeight="1">
      <c r="A10" s="61" t="s">
        <v>25</v>
      </c>
      <c r="B10" s="62" t="s">
        <v>333</v>
      </c>
      <c r="C10" s="62" t="s">
        <v>7</v>
      </c>
      <c r="D10" s="63" t="s">
        <v>15</v>
      </c>
      <c r="E10" s="63" t="s">
        <v>17</v>
      </c>
      <c r="F10" s="63" t="s">
        <v>10</v>
      </c>
      <c r="G10" s="64">
        <v>403</v>
      </c>
      <c r="H10" s="64">
        <f t="shared" si="0"/>
        <v>0</v>
      </c>
      <c r="I10" s="104">
        <v>0</v>
      </c>
      <c r="J10" s="104">
        <v>0</v>
      </c>
      <c r="K10" s="104">
        <v>403</v>
      </c>
      <c r="L10" s="64">
        <v>0</v>
      </c>
      <c r="M10" s="66"/>
      <c r="N10" s="102"/>
    </row>
    <row r="11" spans="1:14" ht="14.25" customHeight="1">
      <c r="A11" s="105">
        <v>1279</v>
      </c>
      <c r="B11" s="62" t="s">
        <v>334</v>
      </c>
      <c r="C11" s="62" t="s">
        <v>7</v>
      </c>
      <c r="D11" s="63"/>
      <c r="E11" s="63" t="s">
        <v>13</v>
      </c>
      <c r="F11" s="63" t="s">
        <v>10</v>
      </c>
      <c r="G11" s="64">
        <v>471</v>
      </c>
      <c r="H11" s="64">
        <f t="shared" si="0"/>
        <v>0</v>
      </c>
      <c r="I11" s="104">
        <v>0</v>
      </c>
      <c r="J11" s="104">
        <v>0</v>
      </c>
      <c r="K11" s="104">
        <v>0</v>
      </c>
      <c r="L11" s="64">
        <f>G11</f>
        <v>471</v>
      </c>
      <c r="M11" s="66"/>
      <c r="N11" s="102"/>
    </row>
    <row r="12" spans="1:14" ht="14.25" customHeight="1">
      <c r="A12" s="105">
        <v>1280</v>
      </c>
      <c r="B12" s="62" t="s">
        <v>335</v>
      </c>
      <c r="C12" s="62" t="s">
        <v>7</v>
      </c>
      <c r="D12" s="63"/>
      <c r="E12" s="63" t="s">
        <v>13</v>
      </c>
      <c r="F12" s="63" t="s">
        <v>10</v>
      </c>
      <c r="G12" s="64">
        <v>172</v>
      </c>
      <c r="H12" s="64">
        <f t="shared" si="0"/>
        <v>0</v>
      </c>
      <c r="I12" s="104">
        <v>0</v>
      </c>
      <c r="J12" s="104">
        <v>0</v>
      </c>
      <c r="K12" s="104">
        <v>0</v>
      </c>
      <c r="L12" s="64">
        <f aca="true" t="shared" si="1" ref="L12:L13">G12</f>
        <v>172</v>
      </c>
      <c r="M12" s="66"/>
      <c r="N12" s="102"/>
    </row>
    <row r="13" spans="1:14" ht="14.25" customHeight="1">
      <c r="A13" s="105">
        <v>1281</v>
      </c>
      <c r="B13" s="62" t="s">
        <v>336</v>
      </c>
      <c r="C13" s="62" t="s">
        <v>7</v>
      </c>
      <c r="D13" s="63"/>
      <c r="E13" s="63" t="s">
        <v>13</v>
      </c>
      <c r="F13" s="63" t="s">
        <v>10</v>
      </c>
      <c r="G13" s="64">
        <v>151</v>
      </c>
      <c r="H13" s="64">
        <f t="shared" si="0"/>
        <v>0</v>
      </c>
      <c r="I13" s="104">
        <v>0</v>
      </c>
      <c r="J13" s="104">
        <v>0</v>
      </c>
      <c r="K13" s="104">
        <v>0</v>
      </c>
      <c r="L13" s="64">
        <f t="shared" si="1"/>
        <v>151</v>
      </c>
      <c r="M13" s="66"/>
      <c r="N13" s="102"/>
    </row>
    <row r="14" spans="1:14" ht="14.25" customHeight="1">
      <c r="A14" s="61" t="s">
        <v>33</v>
      </c>
      <c r="B14" s="62" t="s">
        <v>337</v>
      </c>
      <c r="C14" s="62" t="s">
        <v>7</v>
      </c>
      <c r="D14" s="63"/>
      <c r="E14" s="63" t="s">
        <v>13</v>
      </c>
      <c r="F14" s="63" t="s">
        <v>10</v>
      </c>
      <c r="G14" s="64">
        <v>61202</v>
      </c>
      <c r="H14" s="64">
        <f t="shared" si="0"/>
        <v>0</v>
      </c>
      <c r="I14" s="65">
        <v>106</v>
      </c>
      <c r="J14" s="65">
        <v>4706</v>
      </c>
      <c r="K14" s="104">
        <v>0</v>
      </c>
      <c r="L14" s="64">
        <f>(G14-I14-J14-K14)</f>
        <v>56390</v>
      </c>
      <c r="M14" s="66" t="s">
        <v>475</v>
      </c>
      <c r="N14" s="102"/>
    </row>
    <row r="15" spans="1:14" ht="14.25" customHeight="1">
      <c r="A15" s="61" t="s">
        <v>35</v>
      </c>
      <c r="B15" s="62" t="s">
        <v>338</v>
      </c>
      <c r="C15" s="62" t="s">
        <v>7</v>
      </c>
      <c r="D15" s="63" t="s">
        <v>15</v>
      </c>
      <c r="E15" s="63" t="s">
        <v>17</v>
      </c>
      <c r="F15" s="63" t="s">
        <v>10</v>
      </c>
      <c r="G15" s="64">
        <v>19</v>
      </c>
      <c r="H15" s="64">
        <f t="shared" si="0"/>
        <v>0</v>
      </c>
      <c r="I15" s="104">
        <v>0</v>
      </c>
      <c r="J15" s="104">
        <v>0</v>
      </c>
      <c r="K15" s="104">
        <v>19</v>
      </c>
      <c r="L15" s="64">
        <v>0</v>
      </c>
      <c r="M15" s="66"/>
      <c r="N15" s="102"/>
    </row>
    <row r="16" spans="1:14" ht="14.25" customHeight="1">
      <c r="A16" s="61" t="s">
        <v>37</v>
      </c>
      <c r="B16" s="62" t="s">
        <v>339</v>
      </c>
      <c r="C16" s="62" t="s">
        <v>7</v>
      </c>
      <c r="D16" s="63" t="s">
        <v>15</v>
      </c>
      <c r="E16" s="63" t="s">
        <v>17</v>
      </c>
      <c r="F16" s="63" t="s">
        <v>10</v>
      </c>
      <c r="G16" s="64">
        <v>558</v>
      </c>
      <c r="H16" s="64">
        <f t="shared" si="0"/>
        <v>0</v>
      </c>
      <c r="I16" s="104">
        <v>0</v>
      </c>
      <c r="J16" s="104">
        <v>0</v>
      </c>
      <c r="K16" s="104">
        <v>558</v>
      </c>
      <c r="L16" s="64">
        <v>0</v>
      </c>
      <c r="M16" s="66"/>
      <c r="N16" s="102"/>
    </row>
    <row r="17" spans="1:14" ht="14.25" customHeight="1">
      <c r="A17" s="61" t="s">
        <v>39</v>
      </c>
      <c r="B17" s="62" t="s">
        <v>340</v>
      </c>
      <c r="C17" s="62" t="s">
        <v>7</v>
      </c>
      <c r="D17" s="63" t="s">
        <v>15</v>
      </c>
      <c r="E17" s="63" t="s">
        <v>17</v>
      </c>
      <c r="F17" s="63" t="s">
        <v>10</v>
      </c>
      <c r="G17" s="64">
        <v>428</v>
      </c>
      <c r="H17" s="64">
        <f t="shared" si="0"/>
        <v>0</v>
      </c>
      <c r="I17" s="104">
        <v>0</v>
      </c>
      <c r="J17" s="104">
        <v>0</v>
      </c>
      <c r="K17" s="104">
        <v>428</v>
      </c>
      <c r="L17" s="64">
        <v>0</v>
      </c>
      <c r="M17" s="66"/>
      <c r="N17" s="102"/>
    </row>
    <row r="18" spans="1:14" ht="14.25" customHeight="1">
      <c r="A18" s="61" t="s">
        <v>41</v>
      </c>
      <c r="B18" s="62" t="s">
        <v>341</v>
      </c>
      <c r="C18" s="62" t="s">
        <v>7</v>
      </c>
      <c r="D18" s="63" t="s">
        <v>15</v>
      </c>
      <c r="E18" s="63" t="s">
        <v>17</v>
      </c>
      <c r="F18" s="63" t="s">
        <v>10</v>
      </c>
      <c r="G18" s="64">
        <v>112</v>
      </c>
      <c r="H18" s="64">
        <f t="shared" si="0"/>
        <v>0</v>
      </c>
      <c r="I18" s="104">
        <v>0</v>
      </c>
      <c r="J18" s="104">
        <v>0</v>
      </c>
      <c r="K18" s="104">
        <v>112</v>
      </c>
      <c r="L18" s="64">
        <v>0</v>
      </c>
      <c r="M18" s="66"/>
      <c r="N18" s="102"/>
    </row>
    <row r="19" spans="1:14" ht="14.25" customHeight="1">
      <c r="A19" s="61" t="s">
        <v>43</v>
      </c>
      <c r="B19" s="62" t="s">
        <v>342</v>
      </c>
      <c r="C19" s="62" t="s">
        <v>7</v>
      </c>
      <c r="D19" s="63"/>
      <c r="E19" s="63" t="s">
        <v>13</v>
      </c>
      <c r="F19" s="63" t="s">
        <v>10</v>
      </c>
      <c r="G19" s="64">
        <v>112</v>
      </c>
      <c r="H19" s="64">
        <f t="shared" si="0"/>
        <v>112</v>
      </c>
      <c r="I19" s="104">
        <v>0</v>
      </c>
      <c r="J19" s="104">
        <v>0</v>
      </c>
      <c r="K19" s="104">
        <v>0</v>
      </c>
      <c r="L19" s="64">
        <v>0</v>
      </c>
      <c r="M19" s="66"/>
      <c r="N19" s="102"/>
    </row>
    <row r="20" spans="1:14" ht="14.25" customHeight="1">
      <c r="A20" s="61" t="s">
        <v>44</v>
      </c>
      <c r="B20" s="62" t="s">
        <v>342</v>
      </c>
      <c r="C20" s="62" t="s">
        <v>7</v>
      </c>
      <c r="D20" s="63"/>
      <c r="E20" s="63" t="s">
        <v>13</v>
      </c>
      <c r="F20" s="63" t="s">
        <v>10</v>
      </c>
      <c r="G20" s="64">
        <v>187</v>
      </c>
      <c r="H20" s="64">
        <f t="shared" si="0"/>
        <v>187</v>
      </c>
      <c r="I20" s="104">
        <v>0</v>
      </c>
      <c r="J20" s="104">
        <v>0</v>
      </c>
      <c r="K20" s="104">
        <v>0</v>
      </c>
      <c r="L20" s="64">
        <v>0</v>
      </c>
      <c r="M20" s="66"/>
      <c r="N20" s="102"/>
    </row>
    <row r="21" spans="1:14" ht="14.25" customHeight="1">
      <c r="A21" s="61" t="s">
        <v>46</v>
      </c>
      <c r="B21" s="62" t="s">
        <v>343</v>
      </c>
      <c r="C21" s="62" t="s">
        <v>7</v>
      </c>
      <c r="D21" s="63" t="s">
        <v>15</v>
      </c>
      <c r="E21" s="63" t="s">
        <v>17</v>
      </c>
      <c r="F21" s="63" t="s">
        <v>10</v>
      </c>
      <c r="G21" s="64">
        <v>29</v>
      </c>
      <c r="H21" s="64">
        <f t="shared" si="0"/>
        <v>0</v>
      </c>
      <c r="I21" s="104">
        <v>0</v>
      </c>
      <c r="J21" s="104">
        <v>0</v>
      </c>
      <c r="K21" s="104">
        <v>29</v>
      </c>
      <c r="L21" s="64">
        <v>0</v>
      </c>
      <c r="M21" s="66"/>
      <c r="N21" s="102"/>
    </row>
    <row r="22" spans="1:14" ht="14.25" customHeight="1">
      <c r="A22" s="61" t="s">
        <v>48</v>
      </c>
      <c r="B22" s="62" t="s">
        <v>344</v>
      </c>
      <c r="C22" s="62" t="s">
        <v>7</v>
      </c>
      <c r="D22" s="63"/>
      <c r="E22" s="63" t="s">
        <v>13</v>
      </c>
      <c r="F22" s="63" t="s">
        <v>10</v>
      </c>
      <c r="G22" s="64">
        <v>14761</v>
      </c>
      <c r="H22" s="64">
        <f t="shared" si="0"/>
        <v>0</v>
      </c>
      <c r="I22" s="65">
        <v>356</v>
      </c>
      <c r="J22" s="65">
        <v>1919</v>
      </c>
      <c r="K22" s="104">
        <v>0</v>
      </c>
      <c r="L22" s="64">
        <f>(G22-I22-K22-J22)</f>
        <v>12486</v>
      </c>
      <c r="M22" s="66" t="s">
        <v>475</v>
      </c>
      <c r="N22" s="102"/>
    </row>
    <row r="23" spans="1:14" ht="14.25" customHeight="1">
      <c r="A23" s="61" t="s">
        <v>50</v>
      </c>
      <c r="B23" s="62" t="s">
        <v>345</v>
      </c>
      <c r="C23" s="62" t="s">
        <v>7</v>
      </c>
      <c r="D23" s="63"/>
      <c r="E23" s="63" t="s">
        <v>13</v>
      </c>
      <c r="F23" s="63" t="s">
        <v>10</v>
      </c>
      <c r="G23" s="64">
        <v>95</v>
      </c>
      <c r="H23" s="64">
        <f t="shared" si="0"/>
        <v>0</v>
      </c>
      <c r="I23" s="104">
        <v>0</v>
      </c>
      <c r="J23" s="104">
        <v>0</v>
      </c>
      <c r="K23" s="104">
        <v>95</v>
      </c>
      <c r="L23" s="64">
        <v>0</v>
      </c>
      <c r="M23" s="66"/>
      <c r="N23" s="102"/>
    </row>
    <row r="24" spans="1:14" ht="14.25" customHeight="1">
      <c r="A24" s="61" t="s">
        <v>52</v>
      </c>
      <c r="B24" s="62" t="s">
        <v>346</v>
      </c>
      <c r="C24" s="62" t="s">
        <v>7</v>
      </c>
      <c r="D24" s="63"/>
      <c r="E24" s="63" t="s">
        <v>13</v>
      </c>
      <c r="F24" s="63" t="s">
        <v>10</v>
      </c>
      <c r="G24" s="64">
        <v>25</v>
      </c>
      <c r="H24" s="64">
        <f t="shared" si="0"/>
        <v>25</v>
      </c>
      <c r="I24" s="104">
        <v>0</v>
      </c>
      <c r="J24" s="104">
        <v>0</v>
      </c>
      <c r="K24" s="104">
        <v>0</v>
      </c>
      <c r="L24" s="64">
        <v>0</v>
      </c>
      <c r="M24" s="66"/>
      <c r="N24" s="102"/>
    </row>
    <row r="25" spans="1:14" ht="14.25" customHeight="1">
      <c r="A25" s="61" t="s">
        <v>54</v>
      </c>
      <c r="B25" s="62" t="s">
        <v>347</v>
      </c>
      <c r="C25" s="62" t="s">
        <v>7</v>
      </c>
      <c r="D25" s="63" t="s">
        <v>15</v>
      </c>
      <c r="E25" s="63" t="s">
        <v>17</v>
      </c>
      <c r="F25" s="63" t="s">
        <v>10</v>
      </c>
      <c r="G25" s="64">
        <v>1792</v>
      </c>
      <c r="H25" s="64">
        <f t="shared" si="0"/>
        <v>0</v>
      </c>
      <c r="I25" s="104">
        <v>0</v>
      </c>
      <c r="J25" s="104">
        <v>0</v>
      </c>
      <c r="K25" s="104">
        <v>1792</v>
      </c>
      <c r="L25" s="64">
        <v>0</v>
      </c>
      <c r="M25" s="66"/>
      <c r="N25" s="102"/>
    </row>
    <row r="26" spans="1:14" ht="14.25" customHeight="1">
      <c r="A26" s="61" t="s">
        <v>56</v>
      </c>
      <c r="B26" s="62" t="s">
        <v>348</v>
      </c>
      <c r="C26" s="62" t="s">
        <v>7</v>
      </c>
      <c r="D26" s="63"/>
      <c r="E26" s="63" t="s">
        <v>13</v>
      </c>
      <c r="F26" s="63" t="s">
        <v>10</v>
      </c>
      <c r="G26" s="64">
        <v>3437</v>
      </c>
      <c r="H26" s="64">
        <f t="shared" si="0"/>
        <v>0</v>
      </c>
      <c r="I26" s="104">
        <v>0</v>
      </c>
      <c r="J26" s="104">
        <v>3437</v>
      </c>
      <c r="K26" s="104">
        <v>0</v>
      </c>
      <c r="L26" s="64">
        <v>0</v>
      </c>
      <c r="M26" s="66"/>
      <c r="N26" s="102"/>
    </row>
    <row r="27" spans="1:14" ht="14.25" customHeight="1">
      <c r="A27" s="61" t="s">
        <v>58</v>
      </c>
      <c r="B27" s="62" t="s">
        <v>349</v>
      </c>
      <c r="C27" s="62" t="s">
        <v>7</v>
      </c>
      <c r="D27" s="63"/>
      <c r="E27" s="63" t="s">
        <v>13</v>
      </c>
      <c r="F27" s="63" t="s">
        <v>10</v>
      </c>
      <c r="G27" s="64">
        <v>180</v>
      </c>
      <c r="H27" s="64">
        <f t="shared" si="0"/>
        <v>0</v>
      </c>
      <c r="I27" s="104">
        <v>0</v>
      </c>
      <c r="J27" s="104">
        <v>180</v>
      </c>
      <c r="K27" s="104">
        <v>0</v>
      </c>
      <c r="L27" s="64">
        <v>0</v>
      </c>
      <c r="M27" s="66"/>
      <c r="N27" s="102"/>
    </row>
    <row r="28" spans="1:14" ht="14.25" customHeight="1">
      <c r="A28" s="61" t="s">
        <v>60</v>
      </c>
      <c r="B28" s="62" t="s">
        <v>350</v>
      </c>
      <c r="C28" s="62" t="s">
        <v>7</v>
      </c>
      <c r="D28" s="63"/>
      <c r="E28" s="63" t="s">
        <v>13</v>
      </c>
      <c r="F28" s="63" t="s">
        <v>10</v>
      </c>
      <c r="G28" s="64">
        <v>3066</v>
      </c>
      <c r="H28" s="64">
        <f t="shared" si="0"/>
        <v>3041</v>
      </c>
      <c r="I28" s="65">
        <v>25</v>
      </c>
      <c r="J28" s="104">
        <v>0</v>
      </c>
      <c r="K28" s="104">
        <v>0</v>
      </c>
      <c r="L28" s="64">
        <v>0</v>
      </c>
      <c r="M28" s="66"/>
      <c r="N28" s="102"/>
    </row>
    <row r="29" spans="1:14" ht="14.25" customHeight="1">
      <c r="A29" s="61" t="s">
        <v>62</v>
      </c>
      <c r="B29" s="62" t="s">
        <v>351</v>
      </c>
      <c r="C29" s="62" t="s">
        <v>7</v>
      </c>
      <c r="D29" s="63"/>
      <c r="E29" s="63" t="s">
        <v>13</v>
      </c>
      <c r="F29" s="63" t="s">
        <v>10</v>
      </c>
      <c r="G29" s="64">
        <v>476</v>
      </c>
      <c r="H29" s="64">
        <f t="shared" si="0"/>
        <v>476</v>
      </c>
      <c r="I29" s="104">
        <v>0</v>
      </c>
      <c r="J29" s="104">
        <v>0</v>
      </c>
      <c r="K29" s="104">
        <v>0</v>
      </c>
      <c r="L29" s="64">
        <v>0</v>
      </c>
      <c r="M29" s="66"/>
      <c r="N29" s="102"/>
    </row>
    <row r="30" spans="1:14" ht="14.25" customHeight="1">
      <c r="A30" s="105">
        <v>1286</v>
      </c>
      <c r="B30" s="62" t="s">
        <v>352</v>
      </c>
      <c r="C30" s="62" t="s">
        <v>7</v>
      </c>
      <c r="D30" s="63"/>
      <c r="E30" s="63" t="s">
        <v>13</v>
      </c>
      <c r="F30" s="63" t="s">
        <v>10</v>
      </c>
      <c r="G30" s="64">
        <v>923</v>
      </c>
      <c r="H30" s="64">
        <f t="shared" si="0"/>
        <v>923</v>
      </c>
      <c r="I30" s="104">
        <v>0</v>
      </c>
      <c r="J30" s="104">
        <v>0</v>
      </c>
      <c r="K30" s="104">
        <v>0</v>
      </c>
      <c r="L30" s="64">
        <v>0</v>
      </c>
      <c r="M30" s="66"/>
      <c r="N30" s="102"/>
    </row>
    <row r="31" spans="1:14" ht="14.25" customHeight="1">
      <c r="A31" s="61" t="s">
        <v>66</v>
      </c>
      <c r="B31" s="62" t="s">
        <v>353</v>
      </c>
      <c r="C31" s="62" t="s">
        <v>7</v>
      </c>
      <c r="D31" s="63"/>
      <c r="E31" s="63" t="s">
        <v>13</v>
      </c>
      <c r="F31" s="63" t="s">
        <v>10</v>
      </c>
      <c r="G31" s="64">
        <v>5248</v>
      </c>
      <c r="H31" s="64">
        <f t="shared" si="0"/>
        <v>4988</v>
      </c>
      <c r="I31" s="65">
        <v>260</v>
      </c>
      <c r="J31" s="104">
        <v>0</v>
      </c>
      <c r="K31" s="104">
        <v>0</v>
      </c>
      <c r="L31" s="64">
        <v>0</v>
      </c>
      <c r="M31" s="66"/>
      <c r="N31" s="102"/>
    </row>
    <row r="32" spans="1:14" ht="14.25" customHeight="1">
      <c r="A32" s="61" t="s">
        <v>68</v>
      </c>
      <c r="B32" s="62" t="s">
        <v>354</v>
      </c>
      <c r="C32" s="62" t="s">
        <v>7</v>
      </c>
      <c r="D32" s="63"/>
      <c r="E32" s="63" t="s">
        <v>13</v>
      </c>
      <c r="F32" s="63" t="s">
        <v>10</v>
      </c>
      <c r="G32" s="64">
        <v>577</v>
      </c>
      <c r="H32" s="64">
        <f t="shared" si="0"/>
        <v>0</v>
      </c>
      <c r="I32" s="104">
        <v>0</v>
      </c>
      <c r="J32" s="104">
        <v>577</v>
      </c>
      <c r="K32" s="104">
        <v>0</v>
      </c>
      <c r="L32" s="64">
        <v>0</v>
      </c>
      <c r="M32" s="66"/>
      <c r="N32" s="102"/>
    </row>
    <row r="33" spans="1:14" ht="14.25" customHeight="1">
      <c r="A33" s="61" t="s">
        <v>70</v>
      </c>
      <c r="B33" s="62" t="s">
        <v>355</v>
      </c>
      <c r="C33" s="62" t="s">
        <v>7</v>
      </c>
      <c r="D33" s="63" t="s">
        <v>15</v>
      </c>
      <c r="E33" s="63" t="s">
        <v>17</v>
      </c>
      <c r="F33" s="63" t="s">
        <v>10</v>
      </c>
      <c r="G33" s="64">
        <v>570</v>
      </c>
      <c r="H33" s="64">
        <f t="shared" si="0"/>
        <v>0</v>
      </c>
      <c r="I33" s="104">
        <v>0</v>
      </c>
      <c r="J33" s="104">
        <v>0</v>
      </c>
      <c r="K33" s="104">
        <v>570</v>
      </c>
      <c r="L33" s="64">
        <v>0</v>
      </c>
      <c r="M33" s="66"/>
      <c r="N33" s="102"/>
    </row>
    <row r="34" spans="1:14" ht="14.25" customHeight="1">
      <c r="A34" s="61" t="s">
        <v>72</v>
      </c>
      <c r="B34" s="62" t="s">
        <v>356</v>
      </c>
      <c r="C34" s="62" t="s">
        <v>7</v>
      </c>
      <c r="D34" s="63"/>
      <c r="E34" s="63" t="s">
        <v>13</v>
      </c>
      <c r="F34" s="63" t="s">
        <v>10</v>
      </c>
      <c r="G34" s="64">
        <v>486</v>
      </c>
      <c r="H34" s="64">
        <f t="shared" si="0"/>
        <v>0</v>
      </c>
      <c r="I34" s="65">
        <v>104</v>
      </c>
      <c r="J34" s="65">
        <v>382</v>
      </c>
      <c r="K34" s="104">
        <v>0</v>
      </c>
      <c r="L34" s="64">
        <v>0</v>
      </c>
      <c r="M34" s="66"/>
      <c r="N34" s="102"/>
    </row>
    <row r="35" spans="1:14" ht="14.25" customHeight="1">
      <c r="A35" s="61" t="s">
        <v>74</v>
      </c>
      <c r="B35" s="62" t="s">
        <v>357</v>
      </c>
      <c r="C35" s="62" t="s">
        <v>7</v>
      </c>
      <c r="D35" s="63" t="s">
        <v>15</v>
      </c>
      <c r="E35" s="63" t="s">
        <v>17</v>
      </c>
      <c r="F35" s="63" t="s">
        <v>10</v>
      </c>
      <c r="G35" s="64">
        <v>1735</v>
      </c>
      <c r="H35" s="64">
        <f t="shared" si="0"/>
        <v>749</v>
      </c>
      <c r="I35" s="104">
        <v>0</v>
      </c>
      <c r="J35" s="104">
        <v>0</v>
      </c>
      <c r="K35" s="65">
        <v>986</v>
      </c>
      <c r="L35" s="64">
        <v>0</v>
      </c>
      <c r="M35" s="66" t="s">
        <v>476</v>
      </c>
      <c r="N35" s="102"/>
    </row>
    <row r="36" spans="1:14" ht="14.25" customHeight="1">
      <c r="A36" s="61" t="s">
        <v>76</v>
      </c>
      <c r="B36" s="62" t="s">
        <v>358</v>
      </c>
      <c r="C36" s="62" t="s">
        <v>7</v>
      </c>
      <c r="D36" s="63"/>
      <c r="E36" s="63" t="s">
        <v>13</v>
      </c>
      <c r="F36" s="63" t="s">
        <v>10</v>
      </c>
      <c r="G36" s="64">
        <v>12442</v>
      </c>
      <c r="H36" s="64">
        <f t="shared" si="0"/>
        <v>12442</v>
      </c>
      <c r="I36" s="104">
        <v>0</v>
      </c>
      <c r="J36" s="104">
        <v>0</v>
      </c>
      <c r="K36" s="104">
        <v>0</v>
      </c>
      <c r="L36" s="64">
        <v>0</v>
      </c>
      <c r="M36" s="66"/>
      <c r="N36" s="102"/>
    </row>
    <row r="37" spans="1:14" ht="14.25" customHeight="1">
      <c r="A37" s="61" t="s">
        <v>78</v>
      </c>
      <c r="B37" s="62" t="s">
        <v>359</v>
      </c>
      <c r="C37" s="62" t="s">
        <v>7</v>
      </c>
      <c r="D37" s="63"/>
      <c r="E37" s="63" t="s">
        <v>13</v>
      </c>
      <c r="F37" s="63" t="s">
        <v>10</v>
      </c>
      <c r="G37" s="64">
        <v>3783</v>
      </c>
      <c r="H37" s="64">
        <f t="shared" si="0"/>
        <v>3783</v>
      </c>
      <c r="I37" s="104">
        <v>0</v>
      </c>
      <c r="J37" s="104">
        <v>0</v>
      </c>
      <c r="K37" s="104">
        <v>0</v>
      </c>
      <c r="L37" s="64">
        <v>0</v>
      </c>
      <c r="M37" s="66"/>
      <c r="N37" s="102"/>
    </row>
    <row r="38" spans="1:14" ht="14.25" customHeight="1">
      <c r="A38" s="61" t="s">
        <v>80</v>
      </c>
      <c r="B38" s="62" t="s">
        <v>360</v>
      </c>
      <c r="C38" s="62" t="s">
        <v>7</v>
      </c>
      <c r="D38" s="63" t="s">
        <v>15</v>
      </c>
      <c r="E38" s="63" t="s">
        <v>17</v>
      </c>
      <c r="F38" s="63" t="s">
        <v>10</v>
      </c>
      <c r="G38" s="64">
        <v>63</v>
      </c>
      <c r="H38" s="64">
        <f t="shared" si="0"/>
        <v>63</v>
      </c>
      <c r="I38" s="104">
        <v>0</v>
      </c>
      <c r="J38" s="104">
        <v>0</v>
      </c>
      <c r="K38" s="65">
        <v>0</v>
      </c>
      <c r="L38" s="64">
        <v>0</v>
      </c>
      <c r="M38" s="66"/>
      <c r="N38" s="102"/>
    </row>
    <row r="39" spans="1:14" ht="14.25" customHeight="1">
      <c r="A39" s="61" t="s">
        <v>82</v>
      </c>
      <c r="B39" s="62" t="s">
        <v>361</v>
      </c>
      <c r="C39" s="62" t="s">
        <v>7</v>
      </c>
      <c r="D39" s="63" t="s">
        <v>15</v>
      </c>
      <c r="E39" s="63" t="s">
        <v>17</v>
      </c>
      <c r="F39" s="63" t="s">
        <v>10</v>
      </c>
      <c r="G39" s="64">
        <v>209</v>
      </c>
      <c r="H39" s="64">
        <f t="shared" si="0"/>
        <v>0</v>
      </c>
      <c r="I39" s="104">
        <v>0</v>
      </c>
      <c r="J39" s="104">
        <v>0</v>
      </c>
      <c r="K39" s="104">
        <v>209</v>
      </c>
      <c r="L39" s="64">
        <v>0</v>
      </c>
      <c r="M39" s="66"/>
      <c r="N39" s="102"/>
    </row>
    <row r="40" spans="1:14" ht="14.25" customHeight="1">
      <c r="A40" s="61" t="s">
        <v>84</v>
      </c>
      <c r="B40" s="62" t="s">
        <v>362</v>
      </c>
      <c r="C40" s="62" t="s">
        <v>7</v>
      </c>
      <c r="D40" s="63"/>
      <c r="E40" s="63" t="s">
        <v>13</v>
      </c>
      <c r="F40" s="63" t="s">
        <v>10</v>
      </c>
      <c r="G40" s="64">
        <v>405</v>
      </c>
      <c r="H40" s="64">
        <f t="shared" si="0"/>
        <v>72</v>
      </c>
      <c r="I40" s="104">
        <v>0</v>
      </c>
      <c r="J40" s="65">
        <v>333</v>
      </c>
      <c r="K40" s="104">
        <v>0</v>
      </c>
      <c r="L40" s="64">
        <v>0</v>
      </c>
      <c r="M40" s="66"/>
      <c r="N40" s="102"/>
    </row>
    <row r="41" spans="1:14" ht="14.25" customHeight="1">
      <c r="A41" s="61" t="s">
        <v>86</v>
      </c>
      <c r="B41" s="62" t="s">
        <v>363</v>
      </c>
      <c r="C41" s="62" t="s">
        <v>7</v>
      </c>
      <c r="D41" s="63" t="s">
        <v>15</v>
      </c>
      <c r="E41" s="63" t="s">
        <v>17</v>
      </c>
      <c r="F41" s="63" t="s">
        <v>10</v>
      </c>
      <c r="G41" s="64">
        <v>357</v>
      </c>
      <c r="H41" s="64">
        <f t="shared" si="0"/>
        <v>0</v>
      </c>
      <c r="I41" s="104">
        <v>0</v>
      </c>
      <c r="J41" s="104">
        <v>0</v>
      </c>
      <c r="K41" s="104">
        <v>357</v>
      </c>
      <c r="L41" s="64">
        <v>0</v>
      </c>
      <c r="M41" s="66"/>
      <c r="N41" s="102"/>
    </row>
    <row r="42" spans="1:14" ht="14.25" customHeight="1">
      <c r="A42" s="61" t="s">
        <v>88</v>
      </c>
      <c r="B42" s="62" t="s">
        <v>364</v>
      </c>
      <c r="C42" s="62" t="s">
        <v>7</v>
      </c>
      <c r="D42" s="63" t="s">
        <v>89</v>
      </c>
      <c r="E42" s="63" t="s">
        <v>17</v>
      </c>
      <c r="F42" s="63" t="s">
        <v>10</v>
      </c>
      <c r="G42" s="64">
        <v>1310</v>
      </c>
      <c r="H42" s="64">
        <f t="shared" si="0"/>
        <v>0</v>
      </c>
      <c r="I42" s="104">
        <v>0</v>
      </c>
      <c r="J42" s="104">
        <v>0</v>
      </c>
      <c r="K42" s="104">
        <v>1310</v>
      </c>
      <c r="L42" s="64">
        <v>0</v>
      </c>
      <c r="M42" s="66"/>
      <c r="N42" s="102"/>
    </row>
    <row r="43" spans="1:14" ht="14.25" customHeight="1">
      <c r="A43" s="61" t="s">
        <v>91</v>
      </c>
      <c r="B43" s="62" t="s">
        <v>365</v>
      </c>
      <c r="C43" s="62" t="s">
        <v>7</v>
      </c>
      <c r="D43" s="63"/>
      <c r="E43" s="63" t="s">
        <v>13</v>
      </c>
      <c r="F43" s="63" t="s">
        <v>10</v>
      </c>
      <c r="G43" s="64">
        <v>205</v>
      </c>
      <c r="H43" s="64">
        <f t="shared" si="0"/>
        <v>205</v>
      </c>
      <c r="I43" s="104">
        <v>0</v>
      </c>
      <c r="J43" s="104">
        <v>0</v>
      </c>
      <c r="K43" s="104">
        <v>0</v>
      </c>
      <c r="L43" s="64">
        <v>0</v>
      </c>
      <c r="M43" s="66"/>
      <c r="N43" s="102"/>
    </row>
    <row r="44" spans="1:14" ht="14.25" customHeight="1">
      <c r="A44" s="61" t="s">
        <v>93</v>
      </c>
      <c r="B44" s="62" t="s">
        <v>366</v>
      </c>
      <c r="C44" s="62" t="s">
        <v>7</v>
      </c>
      <c r="D44" s="63"/>
      <c r="E44" s="63" t="s">
        <v>13</v>
      </c>
      <c r="F44" s="63" t="s">
        <v>10</v>
      </c>
      <c r="G44" s="64">
        <v>2923</v>
      </c>
      <c r="H44" s="64">
        <f t="shared" si="0"/>
        <v>0</v>
      </c>
      <c r="I44" s="104">
        <v>0</v>
      </c>
      <c r="J44" s="65">
        <v>2923</v>
      </c>
      <c r="K44" s="104">
        <v>0</v>
      </c>
      <c r="L44" s="64">
        <v>0</v>
      </c>
      <c r="M44" s="66"/>
      <c r="N44" s="102"/>
    </row>
    <row r="45" spans="1:14" ht="14.25" customHeight="1">
      <c r="A45" s="61" t="s">
        <v>95</v>
      </c>
      <c r="B45" s="62" t="s">
        <v>367</v>
      </c>
      <c r="C45" s="62" t="s">
        <v>7</v>
      </c>
      <c r="D45" s="63"/>
      <c r="E45" s="63" t="s">
        <v>13</v>
      </c>
      <c r="F45" s="63" t="s">
        <v>10</v>
      </c>
      <c r="G45" s="64">
        <v>80</v>
      </c>
      <c r="H45" s="64">
        <f t="shared" si="0"/>
        <v>80</v>
      </c>
      <c r="I45" s="104">
        <v>0</v>
      </c>
      <c r="J45" s="104">
        <v>0</v>
      </c>
      <c r="K45" s="104">
        <v>0</v>
      </c>
      <c r="L45" s="64">
        <v>0</v>
      </c>
      <c r="M45" s="66"/>
      <c r="N45" s="102"/>
    </row>
    <row r="46" spans="1:14" ht="14.25" customHeight="1">
      <c r="A46" s="61" t="s">
        <v>97</v>
      </c>
      <c r="B46" s="62" t="s">
        <v>368</v>
      </c>
      <c r="C46" s="62" t="s">
        <v>7</v>
      </c>
      <c r="D46" s="63"/>
      <c r="E46" s="63" t="s">
        <v>13</v>
      </c>
      <c r="F46" s="63" t="s">
        <v>10</v>
      </c>
      <c r="G46" s="64">
        <v>717</v>
      </c>
      <c r="H46" s="64">
        <f t="shared" si="0"/>
        <v>702</v>
      </c>
      <c r="I46" s="65">
        <v>15</v>
      </c>
      <c r="J46" s="104">
        <v>0</v>
      </c>
      <c r="K46" s="104">
        <v>0</v>
      </c>
      <c r="L46" s="64">
        <v>0</v>
      </c>
      <c r="M46" s="66"/>
      <c r="N46" s="102"/>
    </row>
    <row r="47" spans="1:14" ht="14.25" customHeight="1">
      <c r="A47" s="61" t="s">
        <v>99</v>
      </c>
      <c r="B47" s="62" t="s">
        <v>369</v>
      </c>
      <c r="C47" s="62" t="s">
        <v>7</v>
      </c>
      <c r="D47" s="63"/>
      <c r="E47" s="63" t="s">
        <v>13</v>
      </c>
      <c r="F47" s="63" t="s">
        <v>10</v>
      </c>
      <c r="G47" s="64">
        <v>1487</v>
      </c>
      <c r="H47" s="64">
        <f t="shared" si="0"/>
        <v>1431</v>
      </c>
      <c r="I47" s="65">
        <v>56</v>
      </c>
      <c r="J47" s="104">
        <v>0</v>
      </c>
      <c r="K47" s="104">
        <v>0</v>
      </c>
      <c r="L47" s="64">
        <v>0</v>
      </c>
      <c r="M47" s="66"/>
      <c r="N47" s="102"/>
    </row>
    <row r="48" spans="1:14" ht="14.25" customHeight="1">
      <c r="A48" s="61" t="s">
        <v>101</v>
      </c>
      <c r="B48" s="62" t="s">
        <v>370</v>
      </c>
      <c r="C48" s="62" t="s">
        <v>7</v>
      </c>
      <c r="D48" s="63" t="s">
        <v>15</v>
      </c>
      <c r="E48" s="63" t="s">
        <v>17</v>
      </c>
      <c r="F48" s="63" t="s">
        <v>10</v>
      </c>
      <c r="G48" s="64">
        <v>3713</v>
      </c>
      <c r="H48" s="64">
        <f t="shared" si="0"/>
        <v>0</v>
      </c>
      <c r="I48" s="104">
        <v>0</v>
      </c>
      <c r="J48" s="104">
        <v>0</v>
      </c>
      <c r="K48" s="65">
        <v>3713</v>
      </c>
      <c r="L48" s="64">
        <v>0</v>
      </c>
      <c r="M48" s="66"/>
      <c r="N48" s="102"/>
    </row>
    <row r="49" spans="1:14" ht="14.25" customHeight="1">
      <c r="A49" s="61" t="s">
        <v>103</v>
      </c>
      <c r="B49" s="62" t="s">
        <v>371</v>
      </c>
      <c r="C49" s="62" t="s">
        <v>7</v>
      </c>
      <c r="D49" s="63" t="s">
        <v>15</v>
      </c>
      <c r="E49" s="63" t="s">
        <v>17</v>
      </c>
      <c r="F49" s="63" t="s">
        <v>10</v>
      </c>
      <c r="G49" s="64">
        <v>1697</v>
      </c>
      <c r="H49" s="64">
        <f t="shared" si="0"/>
        <v>1697</v>
      </c>
      <c r="I49" s="104">
        <v>0</v>
      </c>
      <c r="J49" s="104">
        <v>0</v>
      </c>
      <c r="K49" s="104">
        <v>0</v>
      </c>
      <c r="L49" s="64">
        <v>0</v>
      </c>
      <c r="M49" s="66"/>
      <c r="N49" s="102"/>
    </row>
    <row r="50" spans="1:14" ht="14.25" customHeight="1">
      <c r="A50" s="61" t="s">
        <v>105</v>
      </c>
      <c r="B50" s="62" t="s">
        <v>372</v>
      </c>
      <c r="C50" s="62" t="s">
        <v>7</v>
      </c>
      <c r="D50" s="63" t="s">
        <v>15</v>
      </c>
      <c r="E50" s="63" t="s">
        <v>17</v>
      </c>
      <c r="F50" s="63" t="s">
        <v>10</v>
      </c>
      <c r="G50" s="64">
        <v>481</v>
      </c>
      <c r="H50" s="64">
        <f t="shared" si="0"/>
        <v>481</v>
      </c>
      <c r="I50" s="104">
        <v>0</v>
      </c>
      <c r="J50" s="104">
        <v>0</v>
      </c>
      <c r="K50" s="104">
        <v>0</v>
      </c>
      <c r="L50" s="64">
        <v>0</v>
      </c>
      <c r="M50" s="66"/>
      <c r="N50" s="102"/>
    </row>
    <row r="51" spans="1:14" ht="14.25" customHeight="1">
      <c r="A51" s="61" t="s">
        <v>107</v>
      </c>
      <c r="B51" s="62" t="s">
        <v>372</v>
      </c>
      <c r="C51" s="62" t="s">
        <v>7</v>
      </c>
      <c r="D51" s="63" t="s">
        <v>15</v>
      </c>
      <c r="E51" s="63" t="s">
        <v>17</v>
      </c>
      <c r="F51" s="63" t="s">
        <v>10</v>
      </c>
      <c r="G51" s="64">
        <v>738</v>
      </c>
      <c r="H51" s="64">
        <f t="shared" si="0"/>
        <v>738</v>
      </c>
      <c r="I51" s="104">
        <v>0</v>
      </c>
      <c r="J51" s="104">
        <v>0</v>
      </c>
      <c r="K51" s="104">
        <v>0</v>
      </c>
      <c r="L51" s="64">
        <v>0</v>
      </c>
      <c r="M51" s="66"/>
      <c r="N51" s="102"/>
    </row>
    <row r="52" spans="1:14" ht="14.25" customHeight="1">
      <c r="A52" s="61" t="s">
        <v>109</v>
      </c>
      <c r="B52" s="62" t="s">
        <v>373</v>
      </c>
      <c r="C52" s="62" t="s">
        <v>7</v>
      </c>
      <c r="D52" s="63"/>
      <c r="E52" s="63" t="s">
        <v>13</v>
      </c>
      <c r="F52" s="63" t="s">
        <v>10</v>
      </c>
      <c r="G52" s="64">
        <v>848</v>
      </c>
      <c r="H52" s="64">
        <f t="shared" si="0"/>
        <v>848</v>
      </c>
      <c r="I52" s="104">
        <v>0</v>
      </c>
      <c r="J52" s="104">
        <v>0</v>
      </c>
      <c r="K52" s="104">
        <v>0</v>
      </c>
      <c r="L52" s="64">
        <v>0</v>
      </c>
      <c r="M52" s="66"/>
      <c r="N52" s="102"/>
    </row>
    <row r="53" spans="1:14" ht="14.25" customHeight="1">
      <c r="A53" s="61" t="s">
        <v>111</v>
      </c>
      <c r="B53" s="62" t="s">
        <v>373</v>
      </c>
      <c r="C53" s="62" t="s">
        <v>7</v>
      </c>
      <c r="D53" s="63"/>
      <c r="E53" s="63" t="s">
        <v>13</v>
      </c>
      <c r="F53" s="63" t="s">
        <v>10</v>
      </c>
      <c r="G53" s="64">
        <v>102</v>
      </c>
      <c r="H53" s="64">
        <f t="shared" si="0"/>
        <v>102</v>
      </c>
      <c r="I53" s="104">
        <v>0</v>
      </c>
      <c r="J53" s="104">
        <v>0</v>
      </c>
      <c r="K53" s="104">
        <v>0</v>
      </c>
      <c r="L53" s="64">
        <v>0</v>
      </c>
      <c r="M53" s="66"/>
      <c r="N53" s="102"/>
    </row>
    <row r="54" spans="1:14" ht="14.25" customHeight="1">
      <c r="A54" s="61" t="s">
        <v>113</v>
      </c>
      <c r="B54" s="62" t="s">
        <v>373</v>
      </c>
      <c r="C54" s="62" t="s">
        <v>7</v>
      </c>
      <c r="D54" s="63"/>
      <c r="E54" s="63" t="s">
        <v>13</v>
      </c>
      <c r="F54" s="63" t="s">
        <v>10</v>
      </c>
      <c r="G54" s="64">
        <v>2428</v>
      </c>
      <c r="H54" s="64">
        <f t="shared" si="0"/>
        <v>2428</v>
      </c>
      <c r="I54" s="104">
        <v>0</v>
      </c>
      <c r="J54" s="104">
        <v>0</v>
      </c>
      <c r="K54" s="104">
        <v>0</v>
      </c>
      <c r="L54" s="64">
        <v>0</v>
      </c>
      <c r="M54" s="66"/>
      <c r="N54" s="102"/>
    </row>
    <row r="55" spans="1:14" ht="14.25" customHeight="1">
      <c r="A55" s="61" t="s">
        <v>115</v>
      </c>
      <c r="B55" s="62" t="s">
        <v>374</v>
      </c>
      <c r="C55" s="62" t="s">
        <v>7</v>
      </c>
      <c r="D55" s="63"/>
      <c r="E55" s="63" t="s">
        <v>13</v>
      </c>
      <c r="F55" s="63" t="s">
        <v>10</v>
      </c>
      <c r="G55" s="64">
        <v>237</v>
      </c>
      <c r="H55" s="64">
        <f t="shared" si="0"/>
        <v>228</v>
      </c>
      <c r="I55" s="65">
        <v>9</v>
      </c>
      <c r="J55" s="104">
        <v>0</v>
      </c>
      <c r="K55" s="104">
        <v>0</v>
      </c>
      <c r="L55" s="64">
        <v>0</v>
      </c>
      <c r="M55" s="66"/>
      <c r="N55" s="102"/>
    </row>
    <row r="56" spans="1:14" ht="14.25" customHeight="1">
      <c r="A56" s="61" t="s">
        <v>117</v>
      </c>
      <c r="B56" s="62" t="s">
        <v>375</v>
      </c>
      <c r="C56" s="62" t="s">
        <v>7</v>
      </c>
      <c r="D56" s="63"/>
      <c r="E56" s="63" t="s">
        <v>13</v>
      </c>
      <c r="F56" s="63" t="s">
        <v>10</v>
      </c>
      <c r="G56" s="64">
        <v>353</v>
      </c>
      <c r="H56" s="64">
        <f t="shared" si="0"/>
        <v>338</v>
      </c>
      <c r="I56" s="65">
        <v>15</v>
      </c>
      <c r="J56" s="104">
        <v>0</v>
      </c>
      <c r="K56" s="104">
        <v>0</v>
      </c>
      <c r="L56" s="64">
        <v>0</v>
      </c>
      <c r="M56" s="66"/>
      <c r="N56" s="102"/>
    </row>
    <row r="57" spans="1:14" ht="14.25" customHeight="1">
      <c r="A57" s="61" t="s">
        <v>119</v>
      </c>
      <c r="B57" s="62" t="s">
        <v>376</v>
      </c>
      <c r="C57" s="62" t="s">
        <v>7</v>
      </c>
      <c r="D57" s="63"/>
      <c r="E57" s="63" t="s">
        <v>13</v>
      </c>
      <c r="F57" s="63" t="s">
        <v>10</v>
      </c>
      <c r="G57" s="64">
        <v>53</v>
      </c>
      <c r="H57" s="64">
        <f t="shared" si="0"/>
        <v>0</v>
      </c>
      <c r="I57" s="104">
        <v>0</v>
      </c>
      <c r="J57" s="104">
        <v>0</v>
      </c>
      <c r="K57" s="104">
        <v>53</v>
      </c>
      <c r="L57" s="64">
        <v>0</v>
      </c>
      <c r="M57" s="66"/>
      <c r="N57" s="102"/>
    </row>
    <row r="58" spans="1:14" ht="14.25" customHeight="1">
      <c r="A58" s="61" t="s">
        <v>121</v>
      </c>
      <c r="B58" s="62" t="s">
        <v>377</v>
      </c>
      <c r="C58" s="62" t="s">
        <v>7</v>
      </c>
      <c r="D58" s="63"/>
      <c r="E58" s="63" t="s">
        <v>13</v>
      </c>
      <c r="F58" s="63" t="s">
        <v>10</v>
      </c>
      <c r="G58" s="64">
        <v>85</v>
      </c>
      <c r="H58" s="64">
        <f t="shared" si="0"/>
        <v>85</v>
      </c>
      <c r="I58" s="104">
        <v>0</v>
      </c>
      <c r="J58" s="104">
        <v>0</v>
      </c>
      <c r="K58" s="104">
        <v>0</v>
      </c>
      <c r="L58" s="64">
        <v>0</v>
      </c>
      <c r="M58" s="66"/>
      <c r="N58" s="102"/>
    </row>
    <row r="59" spans="1:14" ht="14.25" customHeight="1">
      <c r="A59" s="61" t="s">
        <v>123</v>
      </c>
      <c r="B59" s="62" t="s">
        <v>378</v>
      </c>
      <c r="C59" s="62" t="s">
        <v>7</v>
      </c>
      <c r="D59" s="63"/>
      <c r="E59" s="63" t="s">
        <v>13</v>
      </c>
      <c r="F59" s="63" t="s">
        <v>10</v>
      </c>
      <c r="G59" s="64">
        <v>10761</v>
      </c>
      <c r="H59" s="64">
        <f t="shared" si="0"/>
        <v>135</v>
      </c>
      <c r="I59" s="65">
        <v>670</v>
      </c>
      <c r="J59" s="65">
        <v>9956</v>
      </c>
      <c r="K59" s="104">
        <v>0</v>
      </c>
      <c r="L59" s="64">
        <v>0</v>
      </c>
      <c r="M59" s="66"/>
      <c r="N59" s="102"/>
    </row>
    <row r="60" spans="1:14" ht="14.25" customHeight="1">
      <c r="A60" s="61" t="s">
        <v>125</v>
      </c>
      <c r="B60" s="62" t="s">
        <v>373</v>
      </c>
      <c r="C60" s="62" t="s">
        <v>7</v>
      </c>
      <c r="D60" s="63"/>
      <c r="E60" s="63" t="s">
        <v>13</v>
      </c>
      <c r="F60" s="63" t="s">
        <v>10</v>
      </c>
      <c r="G60" s="64">
        <v>191</v>
      </c>
      <c r="H60" s="64">
        <f t="shared" si="0"/>
        <v>156</v>
      </c>
      <c r="I60" s="104">
        <v>0</v>
      </c>
      <c r="J60" s="65">
        <v>35</v>
      </c>
      <c r="K60" s="104">
        <v>0</v>
      </c>
      <c r="L60" s="64">
        <v>0</v>
      </c>
      <c r="M60" s="66"/>
      <c r="N60" s="102"/>
    </row>
    <row r="61" spans="1:14" ht="14.25" customHeight="1">
      <c r="A61" s="61" t="s">
        <v>127</v>
      </c>
      <c r="B61" s="62" t="s">
        <v>379</v>
      </c>
      <c r="C61" s="62" t="s">
        <v>7</v>
      </c>
      <c r="D61" s="63"/>
      <c r="E61" s="63" t="s">
        <v>13</v>
      </c>
      <c r="F61" s="63" t="s">
        <v>10</v>
      </c>
      <c r="G61" s="64">
        <v>209</v>
      </c>
      <c r="H61" s="64">
        <f t="shared" si="0"/>
        <v>0</v>
      </c>
      <c r="I61" s="104">
        <v>0</v>
      </c>
      <c r="J61" s="65">
        <v>209</v>
      </c>
      <c r="K61" s="104">
        <v>0</v>
      </c>
      <c r="L61" s="64">
        <v>0</v>
      </c>
      <c r="M61" s="66"/>
      <c r="N61" s="102"/>
    </row>
    <row r="62" spans="1:14" ht="14.25" customHeight="1">
      <c r="A62" s="61" t="s">
        <v>128</v>
      </c>
      <c r="B62" s="62" t="s">
        <v>380</v>
      </c>
      <c r="C62" s="62" t="s">
        <v>7</v>
      </c>
      <c r="D62" s="63"/>
      <c r="E62" s="63" t="s">
        <v>13</v>
      </c>
      <c r="F62" s="63" t="s">
        <v>10</v>
      </c>
      <c r="G62" s="64">
        <v>1189</v>
      </c>
      <c r="H62" s="64">
        <f t="shared" si="0"/>
        <v>982</v>
      </c>
      <c r="I62" s="104">
        <v>0</v>
      </c>
      <c r="J62" s="65">
        <v>207</v>
      </c>
      <c r="K62" s="104">
        <v>0</v>
      </c>
      <c r="L62" s="64">
        <v>0</v>
      </c>
      <c r="M62" s="66"/>
      <c r="N62" s="102"/>
    </row>
    <row r="63" spans="1:14" ht="14.25" customHeight="1">
      <c r="A63" s="61" t="s">
        <v>130</v>
      </c>
      <c r="B63" s="62" t="s">
        <v>381</v>
      </c>
      <c r="C63" s="62" t="s">
        <v>7</v>
      </c>
      <c r="D63" s="63"/>
      <c r="E63" s="63" t="s">
        <v>13</v>
      </c>
      <c r="F63" s="63" t="s">
        <v>10</v>
      </c>
      <c r="G63" s="64">
        <v>50</v>
      </c>
      <c r="H63" s="64">
        <f t="shared" si="0"/>
        <v>0</v>
      </c>
      <c r="I63" s="65">
        <v>50</v>
      </c>
      <c r="J63" s="104">
        <v>0</v>
      </c>
      <c r="K63" s="104">
        <v>0</v>
      </c>
      <c r="L63" s="64">
        <v>0</v>
      </c>
      <c r="M63" s="66"/>
      <c r="N63" s="102"/>
    </row>
    <row r="64" spans="1:14" ht="14.25" customHeight="1">
      <c r="A64" s="61" t="s">
        <v>132</v>
      </c>
      <c r="B64" s="62" t="s">
        <v>382</v>
      </c>
      <c r="C64" s="62" t="s">
        <v>7</v>
      </c>
      <c r="D64" s="63" t="s">
        <v>15</v>
      </c>
      <c r="E64" s="63" t="s">
        <v>17</v>
      </c>
      <c r="F64" s="63" t="s">
        <v>10</v>
      </c>
      <c r="G64" s="64">
        <v>1112</v>
      </c>
      <c r="H64" s="64">
        <f t="shared" si="0"/>
        <v>0</v>
      </c>
      <c r="I64" s="104">
        <v>0</v>
      </c>
      <c r="J64" s="104">
        <v>0</v>
      </c>
      <c r="K64" s="65">
        <v>1112</v>
      </c>
      <c r="L64" s="64">
        <v>0</v>
      </c>
      <c r="M64" s="66"/>
      <c r="N64" s="102"/>
    </row>
    <row r="65" spans="1:14" ht="14.25" customHeight="1">
      <c r="A65" s="61" t="s">
        <v>134</v>
      </c>
      <c r="B65" s="62" t="s">
        <v>383</v>
      </c>
      <c r="C65" s="62" t="s">
        <v>7</v>
      </c>
      <c r="D65" s="63"/>
      <c r="E65" s="63" t="s">
        <v>13</v>
      </c>
      <c r="F65" s="63" t="s">
        <v>10</v>
      </c>
      <c r="G65" s="64">
        <v>799</v>
      </c>
      <c r="H65" s="64">
        <f t="shared" si="0"/>
        <v>799</v>
      </c>
      <c r="I65" s="104">
        <v>0</v>
      </c>
      <c r="J65" s="104">
        <v>0</v>
      </c>
      <c r="K65" s="65">
        <v>0</v>
      </c>
      <c r="L65" s="64">
        <v>0</v>
      </c>
      <c r="M65" s="66"/>
      <c r="N65" s="102"/>
    </row>
    <row r="66" spans="1:14" ht="14.25" customHeight="1">
      <c r="A66" s="61" t="s">
        <v>136</v>
      </c>
      <c r="B66" s="62" t="s">
        <v>379</v>
      </c>
      <c r="C66" s="62" t="s">
        <v>7</v>
      </c>
      <c r="D66" s="63"/>
      <c r="E66" s="63" t="s">
        <v>13</v>
      </c>
      <c r="F66" s="63" t="s">
        <v>10</v>
      </c>
      <c r="G66" s="64">
        <v>172</v>
      </c>
      <c r="H66" s="64">
        <f t="shared" si="0"/>
        <v>0</v>
      </c>
      <c r="I66" s="65">
        <v>172</v>
      </c>
      <c r="J66" s="104">
        <v>0</v>
      </c>
      <c r="K66" s="104">
        <v>0</v>
      </c>
      <c r="L66" s="64">
        <v>0</v>
      </c>
      <c r="M66" s="66"/>
      <c r="N66" s="102"/>
    </row>
    <row r="67" spans="1:14" ht="14.25" customHeight="1">
      <c r="A67" s="61" t="s">
        <v>137</v>
      </c>
      <c r="B67" s="62" t="s">
        <v>384</v>
      </c>
      <c r="C67" s="62" t="s">
        <v>7</v>
      </c>
      <c r="D67" s="63"/>
      <c r="E67" s="63" t="s">
        <v>13</v>
      </c>
      <c r="F67" s="63" t="s">
        <v>10</v>
      </c>
      <c r="G67" s="64">
        <v>615</v>
      </c>
      <c r="H67" s="64">
        <f t="shared" si="0"/>
        <v>510</v>
      </c>
      <c r="I67" s="104">
        <v>0</v>
      </c>
      <c r="J67" s="104">
        <v>0</v>
      </c>
      <c r="K67" s="65">
        <v>105</v>
      </c>
      <c r="L67" s="64">
        <v>0</v>
      </c>
      <c r="M67" s="66"/>
      <c r="N67" s="102"/>
    </row>
    <row r="68" spans="1:14" ht="14.25" customHeight="1">
      <c r="A68" s="61" t="s">
        <v>139</v>
      </c>
      <c r="B68" s="62" t="s">
        <v>385</v>
      </c>
      <c r="C68" s="62" t="s">
        <v>7</v>
      </c>
      <c r="D68" s="63" t="s">
        <v>15</v>
      </c>
      <c r="E68" s="63" t="s">
        <v>17</v>
      </c>
      <c r="F68" s="63" t="s">
        <v>10</v>
      </c>
      <c r="G68" s="64">
        <v>570</v>
      </c>
      <c r="H68" s="64">
        <f t="shared" si="0"/>
        <v>0</v>
      </c>
      <c r="I68" s="104">
        <v>0</v>
      </c>
      <c r="J68" s="104">
        <v>0</v>
      </c>
      <c r="K68" s="104">
        <v>570</v>
      </c>
      <c r="L68" s="64">
        <v>0</v>
      </c>
      <c r="M68" s="66"/>
      <c r="N68" s="102"/>
    </row>
    <row r="69" spans="1:14" ht="14.25" customHeight="1">
      <c r="A69" s="61" t="s">
        <v>140</v>
      </c>
      <c r="B69" s="62" t="s">
        <v>386</v>
      </c>
      <c r="C69" s="62" t="s">
        <v>7</v>
      </c>
      <c r="D69" s="63"/>
      <c r="E69" s="63" t="s">
        <v>13</v>
      </c>
      <c r="F69" s="63" t="s">
        <v>10</v>
      </c>
      <c r="G69" s="64">
        <v>208</v>
      </c>
      <c r="H69" s="64">
        <f aca="true" t="shared" si="2" ref="H69:H132">(G69-I69-J69-K69-L69)</f>
        <v>50</v>
      </c>
      <c r="I69" s="65">
        <v>158</v>
      </c>
      <c r="J69" s="104">
        <v>0</v>
      </c>
      <c r="K69" s="104">
        <v>0</v>
      </c>
      <c r="L69" s="64">
        <v>0</v>
      </c>
      <c r="M69" s="66"/>
      <c r="N69" s="102"/>
    </row>
    <row r="70" spans="1:14" ht="14.25" customHeight="1">
      <c r="A70" s="61" t="s">
        <v>142</v>
      </c>
      <c r="B70" s="62" t="s">
        <v>387</v>
      </c>
      <c r="C70" s="62" t="s">
        <v>7</v>
      </c>
      <c r="D70" s="63" t="s">
        <v>15</v>
      </c>
      <c r="E70" s="63" t="s">
        <v>17</v>
      </c>
      <c r="F70" s="63" t="s">
        <v>10</v>
      </c>
      <c r="G70" s="64">
        <v>3486</v>
      </c>
      <c r="H70" s="64">
        <f t="shared" si="2"/>
        <v>0</v>
      </c>
      <c r="I70" s="104">
        <v>0</v>
      </c>
      <c r="J70" s="104">
        <v>0</v>
      </c>
      <c r="K70" s="104">
        <v>3486</v>
      </c>
      <c r="L70" s="64">
        <v>0</v>
      </c>
      <c r="M70" s="66"/>
      <c r="N70" s="102"/>
    </row>
    <row r="71" spans="1:14" ht="14.25" customHeight="1">
      <c r="A71" s="61" t="s">
        <v>144</v>
      </c>
      <c r="B71" s="62" t="s">
        <v>388</v>
      </c>
      <c r="C71" s="62" t="s">
        <v>7</v>
      </c>
      <c r="D71" s="63"/>
      <c r="E71" s="63" t="s">
        <v>13</v>
      </c>
      <c r="F71" s="63" t="s">
        <v>10</v>
      </c>
      <c r="G71" s="64">
        <v>118</v>
      </c>
      <c r="H71" s="64">
        <f t="shared" si="2"/>
        <v>118</v>
      </c>
      <c r="I71" s="104">
        <v>0</v>
      </c>
      <c r="J71" s="104">
        <v>0</v>
      </c>
      <c r="K71" s="104">
        <v>0</v>
      </c>
      <c r="L71" s="64">
        <v>0</v>
      </c>
      <c r="M71" s="66"/>
      <c r="N71" s="102"/>
    </row>
    <row r="72" spans="1:14" ht="14.25" customHeight="1">
      <c r="A72" s="61" t="s">
        <v>146</v>
      </c>
      <c r="B72" s="62" t="s">
        <v>389</v>
      </c>
      <c r="C72" s="62" t="s">
        <v>7</v>
      </c>
      <c r="D72" s="63"/>
      <c r="E72" s="63" t="s">
        <v>13</v>
      </c>
      <c r="F72" s="63" t="s">
        <v>10</v>
      </c>
      <c r="G72" s="64">
        <v>176</v>
      </c>
      <c r="H72" s="64">
        <f t="shared" si="2"/>
        <v>176</v>
      </c>
      <c r="I72" s="104">
        <v>0</v>
      </c>
      <c r="J72" s="104">
        <v>0</v>
      </c>
      <c r="K72" s="104">
        <v>0</v>
      </c>
      <c r="L72" s="64">
        <v>0</v>
      </c>
      <c r="M72" s="66"/>
      <c r="N72" s="102"/>
    </row>
    <row r="73" spans="1:14" ht="14.25" customHeight="1">
      <c r="A73" s="61" t="s">
        <v>148</v>
      </c>
      <c r="B73" s="62" t="s">
        <v>389</v>
      </c>
      <c r="C73" s="62" t="s">
        <v>7</v>
      </c>
      <c r="D73" s="63"/>
      <c r="E73" s="63" t="s">
        <v>13</v>
      </c>
      <c r="F73" s="63" t="s">
        <v>10</v>
      </c>
      <c r="G73" s="64">
        <v>93</v>
      </c>
      <c r="H73" s="64">
        <f t="shared" si="2"/>
        <v>93</v>
      </c>
      <c r="I73" s="104">
        <v>0</v>
      </c>
      <c r="J73" s="104">
        <v>0</v>
      </c>
      <c r="K73" s="104">
        <v>0</v>
      </c>
      <c r="L73" s="64">
        <v>0</v>
      </c>
      <c r="M73" s="66"/>
      <c r="N73" s="102"/>
    </row>
    <row r="74" spans="1:14" ht="14.25" customHeight="1">
      <c r="A74" s="61" t="s">
        <v>150</v>
      </c>
      <c r="B74" s="62" t="s">
        <v>390</v>
      </c>
      <c r="C74" s="62" t="s">
        <v>7</v>
      </c>
      <c r="D74" s="63"/>
      <c r="E74" s="63" t="s">
        <v>13</v>
      </c>
      <c r="F74" s="63" t="s">
        <v>10</v>
      </c>
      <c r="G74" s="64">
        <v>185</v>
      </c>
      <c r="H74" s="64">
        <f t="shared" si="2"/>
        <v>185</v>
      </c>
      <c r="I74" s="104">
        <v>0</v>
      </c>
      <c r="J74" s="104">
        <v>0</v>
      </c>
      <c r="K74" s="104">
        <v>0</v>
      </c>
      <c r="L74" s="64">
        <v>0</v>
      </c>
      <c r="M74" s="66"/>
      <c r="N74" s="102"/>
    </row>
    <row r="75" spans="1:14" ht="14.25" customHeight="1">
      <c r="A75" s="61" t="s">
        <v>152</v>
      </c>
      <c r="B75" s="62" t="s">
        <v>390</v>
      </c>
      <c r="C75" s="62" t="s">
        <v>7</v>
      </c>
      <c r="D75" s="63"/>
      <c r="E75" s="63" t="s">
        <v>13</v>
      </c>
      <c r="F75" s="63" t="s">
        <v>10</v>
      </c>
      <c r="G75" s="64">
        <v>514</v>
      </c>
      <c r="H75" s="64">
        <f t="shared" si="2"/>
        <v>514</v>
      </c>
      <c r="I75" s="104">
        <v>0</v>
      </c>
      <c r="J75" s="104">
        <v>0</v>
      </c>
      <c r="K75" s="104">
        <v>0</v>
      </c>
      <c r="L75" s="64">
        <v>0</v>
      </c>
      <c r="M75" s="66"/>
      <c r="N75" s="102"/>
    </row>
    <row r="76" spans="1:14" ht="14.25" customHeight="1">
      <c r="A76" s="61" t="s">
        <v>154</v>
      </c>
      <c r="B76" s="62" t="s">
        <v>391</v>
      </c>
      <c r="C76" s="62" t="s">
        <v>7</v>
      </c>
      <c r="D76" s="63"/>
      <c r="E76" s="63" t="s">
        <v>13</v>
      </c>
      <c r="F76" s="63" t="s">
        <v>10</v>
      </c>
      <c r="G76" s="64">
        <v>108</v>
      </c>
      <c r="H76" s="64">
        <f t="shared" si="2"/>
        <v>0</v>
      </c>
      <c r="I76" s="104">
        <v>108</v>
      </c>
      <c r="J76" s="104">
        <v>0</v>
      </c>
      <c r="K76" s="104">
        <v>0</v>
      </c>
      <c r="L76" s="64">
        <v>0</v>
      </c>
      <c r="M76" s="66"/>
      <c r="N76" s="102"/>
    </row>
    <row r="77" spans="1:14" ht="14.25" customHeight="1">
      <c r="A77" s="61" t="s">
        <v>156</v>
      </c>
      <c r="B77" s="62" t="s">
        <v>392</v>
      </c>
      <c r="C77" s="62" t="s">
        <v>7</v>
      </c>
      <c r="D77" s="63"/>
      <c r="E77" s="63" t="s">
        <v>13</v>
      </c>
      <c r="F77" s="63" t="s">
        <v>10</v>
      </c>
      <c r="G77" s="64">
        <v>1523</v>
      </c>
      <c r="H77" s="64">
        <f t="shared" si="2"/>
        <v>0</v>
      </c>
      <c r="I77" s="104">
        <v>0</v>
      </c>
      <c r="J77" s="104">
        <v>1523</v>
      </c>
      <c r="K77" s="104">
        <v>0</v>
      </c>
      <c r="L77" s="64">
        <v>0</v>
      </c>
      <c r="M77" s="66"/>
      <c r="N77" s="102"/>
    </row>
    <row r="78" spans="1:14" ht="14.25" customHeight="1">
      <c r="A78" s="61" t="s">
        <v>158</v>
      </c>
      <c r="B78" s="62" t="s">
        <v>389</v>
      </c>
      <c r="C78" s="62" t="s">
        <v>7</v>
      </c>
      <c r="D78" s="63"/>
      <c r="E78" s="63" t="s">
        <v>13</v>
      </c>
      <c r="F78" s="63" t="s">
        <v>10</v>
      </c>
      <c r="G78" s="64">
        <v>959</v>
      </c>
      <c r="H78" s="64">
        <f t="shared" si="2"/>
        <v>959</v>
      </c>
      <c r="I78" s="104">
        <v>0</v>
      </c>
      <c r="J78" s="104">
        <v>0</v>
      </c>
      <c r="K78" s="104">
        <v>0</v>
      </c>
      <c r="L78" s="64">
        <v>0</v>
      </c>
      <c r="M78" s="66"/>
      <c r="N78" s="102"/>
    </row>
    <row r="79" spans="1:14" ht="14.25" customHeight="1">
      <c r="A79" s="61" t="s">
        <v>160</v>
      </c>
      <c r="B79" s="62" t="s">
        <v>393</v>
      </c>
      <c r="C79" s="62" t="s">
        <v>7</v>
      </c>
      <c r="D79" s="63"/>
      <c r="E79" s="63" t="s">
        <v>13</v>
      </c>
      <c r="F79" s="63" t="s">
        <v>10</v>
      </c>
      <c r="G79" s="64">
        <v>81</v>
      </c>
      <c r="H79" s="64">
        <f t="shared" si="2"/>
        <v>0</v>
      </c>
      <c r="I79" s="104">
        <v>0</v>
      </c>
      <c r="J79" s="104">
        <v>81</v>
      </c>
      <c r="K79" s="104">
        <v>0</v>
      </c>
      <c r="L79" s="64">
        <v>0</v>
      </c>
      <c r="M79" s="66"/>
      <c r="N79" s="102"/>
    </row>
    <row r="80" spans="1:14" ht="14.25" customHeight="1">
      <c r="A80" s="61" t="s">
        <v>162</v>
      </c>
      <c r="B80" s="62" t="s">
        <v>394</v>
      </c>
      <c r="C80" s="62" t="s">
        <v>7</v>
      </c>
      <c r="D80" s="63" t="s">
        <v>15</v>
      </c>
      <c r="E80" s="63" t="s">
        <v>17</v>
      </c>
      <c r="F80" s="63" t="s">
        <v>10</v>
      </c>
      <c r="G80" s="64">
        <v>2884</v>
      </c>
      <c r="H80" s="64">
        <f t="shared" si="2"/>
        <v>0</v>
      </c>
      <c r="I80" s="104">
        <v>0</v>
      </c>
      <c r="J80" s="104">
        <v>0</v>
      </c>
      <c r="K80" s="104">
        <v>2884</v>
      </c>
      <c r="L80" s="64">
        <v>0</v>
      </c>
      <c r="M80" s="66"/>
      <c r="N80" s="102"/>
    </row>
    <row r="81" spans="1:14" ht="14.25" customHeight="1">
      <c r="A81" s="61" t="s">
        <v>164</v>
      </c>
      <c r="B81" s="62" t="s">
        <v>395</v>
      </c>
      <c r="C81" s="62" t="s">
        <v>7</v>
      </c>
      <c r="D81" s="63" t="s">
        <v>15</v>
      </c>
      <c r="E81" s="63" t="s">
        <v>17</v>
      </c>
      <c r="F81" s="63" t="s">
        <v>10</v>
      </c>
      <c r="G81" s="64">
        <v>1331</v>
      </c>
      <c r="H81" s="64">
        <f t="shared" si="2"/>
        <v>0</v>
      </c>
      <c r="I81" s="104">
        <v>0</v>
      </c>
      <c r="J81" s="104">
        <v>0</v>
      </c>
      <c r="K81" s="104">
        <v>1331</v>
      </c>
      <c r="L81" s="64">
        <v>0</v>
      </c>
      <c r="M81" s="66"/>
      <c r="N81" s="102"/>
    </row>
    <row r="82" spans="1:14" ht="14.25" customHeight="1">
      <c r="A82" s="61" t="s">
        <v>166</v>
      </c>
      <c r="B82" s="62" t="s">
        <v>396</v>
      </c>
      <c r="C82" s="62" t="s">
        <v>7</v>
      </c>
      <c r="D82" s="63" t="s">
        <v>15</v>
      </c>
      <c r="E82" s="63" t="s">
        <v>17</v>
      </c>
      <c r="F82" s="63" t="s">
        <v>10</v>
      </c>
      <c r="G82" s="64">
        <v>39</v>
      </c>
      <c r="H82" s="64">
        <f t="shared" si="2"/>
        <v>0</v>
      </c>
      <c r="I82" s="104">
        <v>0</v>
      </c>
      <c r="J82" s="104">
        <v>0</v>
      </c>
      <c r="K82" s="104">
        <v>39</v>
      </c>
      <c r="L82" s="64">
        <v>0</v>
      </c>
      <c r="M82" s="66"/>
      <c r="N82" s="102"/>
    </row>
    <row r="83" spans="1:14" ht="14.25" customHeight="1">
      <c r="A83" s="61" t="s">
        <v>168</v>
      </c>
      <c r="B83" s="62" t="s">
        <v>397</v>
      </c>
      <c r="C83" s="62" t="s">
        <v>7</v>
      </c>
      <c r="D83" s="63"/>
      <c r="E83" s="63" t="s">
        <v>13</v>
      </c>
      <c r="F83" s="63" t="s">
        <v>10</v>
      </c>
      <c r="G83" s="64">
        <v>1982</v>
      </c>
      <c r="H83" s="64">
        <f t="shared" si="2"/>
        <v>0</v>
      </c>
      <c r="I83" s="104">
        <v>1982</v>
      </c>
      <c r="J83" s="104">
        <v>0</v>
      </c>
      <c r="K83" s="104">
        <v>0</v>
      </c>
      <c r="L83" s="64">
        <v>0</v>
      </c>
      <c r="M83" s="66"/>
      <c r="N83" s="102"/>
    </row>
    <row r="84" spans="1:14" ht="14.25" customHeight="1">
      <c r="A84" s="61" t="s">
        <v>170</v>
      </c>
      <c r="B84" s="62" t="s">
        <v>398</v>
      </c>
      <c r="C84" s="62" t="s">
        <v>7</v>
      </c>
      <c r="D84" s="63"/>
      <c r="E84" s="63" t="s">
        <v>13</v>
      </c>
      <c r="F84" s="63" t="s">
        <v>10</v>
      </c>
      <c r="G84" s="64">
        <v>457</v>
      </c>
      <c r="H84" s="64">
        <f t="shared" si="2"/>
        <v>457</v>
      </c>
      <c r="I84" s="104">
        <v>0</v>
      </c>
      <c r="J84" s="104">
        <v>0</v>
      </c>
      <c r="K84" s="104">
        <v>0</v>
      </c>
      <c r="L84" s="64">
        <v>0</v>
      </c>
      <c r="M84" s="66"/>
      <c r="N84" s="102"/>
    </row>
    <row r="85" spans="1:14" ht="14.25" customHeight="1">
      <c r="A85" s="61" t="s">
        <v>172</v>
      </c>
      <c r="B85" s="62" t="s">
        <v>399</v>
      </c>
      <c r="C85" s="62" t="s">
        <v>7</v>
      </c>
      <c r="D85" s="63"/>
      <c r="E85" s="63" t="s">
        <v>13</v>
      </c>
      <c r="F85" s="63" t="s">
        <v>10</v>
      </c>
      <c r="G85" s="64">
        <v>86</v>
      </c>
      <c r="H85" s="64">
        <f t="shared" si="2"/>
        <v>86</v>
      </c>
      <c r="I85" s="65">
        <v>0</v>
      </c>
      <c r="J85" s="104">
        <v>0</v>
      </c>
      <c r="K85" s="104">
        <v>0</v>
      </c>
      <c r="L85" s="64">
        <v>0</v>
      </c>
      <c r="M85" s="66"/>
      <c r="N85" s="102"/>
    </row>
    <row r="86" spans="1:14" ht="14.25" customHeight="1">
      <c r="A86" s="61" t="s">
        <v>174</v>
      </c>
      <c r="B86" s="62" t="s">
        <v>400</v>
      </c>
      <c r="C86" s="62" t="s">
        <v>7</v>
      </c>
      <c r="D86" s="63"/>
      <c r="E86" s="63" t="s">
        <v>13</v>
      </c>
      <c r="F86" s="63" t="s">
        <v>10</v>
      </c>
      <c r="G86" s="64">
        <v>125</v>
      </c>
      <c r="H86" s="64">
        <f t="shared" si="2"/>
        <v>114</v>
      </c>
      <c r="I86" s="65">
        <v>11</v>
      </c>
      <c r="J86" s="104">
        <v>0</v>
      </c>
      <c r="K86" s="104">
        <v>0</v>
      </c>
      <c r="L86" s="64">
        <v>0</v>
      </c>
      <c r="M86" s="66"/>
      <c r="N86" s="102"/>
    </row>
    <row r="87" spans="1:14" ht="14.25" customHeight="1">
      <c r="A87" s="61" t="s">
        <v>176</v>
      </c>
      <c r="B87" s="62" t="s">
        <v>401</v>
      </c>
      <c r="C87" s="62" t="s">
        <v>7</v>
      </c>
      <c r="D87" s="63"/>
      <c r="E87" s="63" t="s">
        <v>13</v>
      </c>
      <c r="F87" s="63" t="s">
        <v>10</v>
      </c>
      <c r="G87" s="64">
        <v>2655</v>
      </c>
      <c r="H87" s="64">
        <f t="shared" si="2"/>
        <v>914</v>
      </c>
      <c r="I87" s="65">
        <v>34</v>
      </c>
      <c r="J87" s="65">
        <v>1707</v>
      </c>
      <c r="K87" s="104">
        <v>0</v>
      </c>
      <c r="L87" s="64">
        <v>0</v>
      </c>
      <c r="M87" s="66"/>
      <c r="N87" s="102"/>
    </row>
    <row r="88" spans="1:14" ht="14.25" customHeight="1">
      <c r="A88" s="61" t="s">
        <v>178</v>
      </c>
      <c r="B88" s="62" t="s">
        <v>402</v>
      </c>
      <c r="C88" s="62" t="s">
        <v>7</v>
      </c>
      <c r="D88" s="63"/>
      <c r="E88" s="63" t="s">
        <v>13</v>
      </c>
      <c r="F88" s="63" t="s">
        <v>10</v>
      </c>
      <c r="G88" s="64">
        <v>545</v>
      </c>
      <c r="H88" s="64">
        <f t="shared" si="2"/>
        <v>0</v>
      </c>
      <c r="I88" s="104">
        <v>0</v>
      </c>
      <c r="J88" s="104">
        <v>545</v>
      </c>
      <c r="K88" s="65">
        <v>0</v>
      </c>
      <c r="L88" s="64">
        <v>0</v>
      </c>
      <c r="M88" s="66"/>
      <c r="N88" s="102"/>
    </row>
    <row r="89" spans="1:14" ht="14.25" customHeight="1">
      <c r="A89" s="61" t="s">
        <v>180</v>
      </c>
      <c r="B89" s="62" t="s">
        <v>403</v>
      </c>
      <c r="C89" s="62" t="s">
        <v>7</v>
      </c>
      <c r="D89" s="63"/>
      <c r="E89" s="63" t="s">
        <v>13</v>
      </c>
      <c r="F89" s="63" t="s">
        <v>10</v>
      </c>
      <c r="G89" s="64">
        <v>544</v>
      </c>
      <c r="H89" s="64">
        <f t="shared" si="2"/>
        <v>519</v>
      </c>
      <c r="I89" s="65">
        <v>6</v>
      </c>
      <c r="J89" s="104">
        <v>0</v>
      </c>
      <c r="K89" s="65">
        <v>19</v>
      </c>
      <c r="L89" s="64">
        <v>0</v>
      </c>
      <c r="M89" s="66"/>
      <c r="N89" s="102"/>
    </row>
    <row r="90" spans="1:14" ht="14.25" customHeight="1">
      <c r="A90" s="61" t="s">
        <v>182</v>
      </c>
      <c r="B90" s="62" t="s">
        <v>404</v>
      </c>
      <c r="C90" s="62" t="s">
        <v>7</v>
      </c>
      <c r="D90" s="63"/>
      <c r="E90" s="63" t="s">
        <v>13</v>
      </c>
      <c r="F90" s="63" t="s">
        <v>10</v>
      </c>
      <c r="G90" s="64">
        <v>4446</v>
      </c>
      <c r="H90" s="64">
        <f t="shared" si="2"/>
        <v>0</v>
      </c>
      <c r="I90" s="65">
        <v>687</v>
      </c>
      <c r="J90" s="65">
        <v>3709</v>
      </c>
      <c r="K90" s="65">
        <v>50</v>
      </c>
      <c r="L90" s="64">
        <v>0</v>
      </c>
      <c r="M90" s="66"/>
      <c r="N90" s="102"/>
    </row>
    <row r="91" spans="1:14" ht="14.25" customHeight="1">
      <c r="A91" s="61" t="s">
        <v>184</v>
      </c>
      <c r="B91" s="62" t="s">
        <v>405</v>
      </c>
      <c r="C91" s="62" t="s">
        <v>7</v>
      </c>
      <c r="D91" s="63"/>
      <c r="E91" s="63" t="s">
        <v>13</v>
      </c>
      <c r="F91" s="63" t="s">
        <v>10</v>
      </c>
      <c r="G91" s="64">
        <v>225</v>
      </c>
      <c r="H91" s="64">
        <f t="shared" si="2"/>
        <v>225</v>
      </c>
      <c r="I91" s="104">
        <v>0</v>
      </c>
      <c r="J91" s="104">
        <v>0</v>
      </c>
      <c r="K91" s="104">
        <v>0</v>
      </c>
      <c r="L91" s="64">
        <v>0</v>
      </c>
      <c r="M91" s="66"/>
      <c r="N91" s="102"/>
    </row>
    <row r="92" spans="1:14" ht="14.25" customHeight="1">
      <c r="A92" s="61" t="s">
        <v>186</v>
      </c>
      <c r="B92" s="62" t="s">
        <v>406</v>
      </c>
      <c r="C92" s="62" t="s">
        <v>7</v>
      </c>
      <c r="D92" s="63"/>
      <c r="E92" s="63" t="s">
        <v>13</v>
      </c>
      <c r="F92" s="63" t="s">
        <v>10</v>
      </c>
      <c r="G92" s="64">
        <v>101</v>
      </c>
      <c r="H92" s="64">
        <f t="shared" si="2"/>
        <v>101</v>
      </c>
      <c r="I92" s="104">
        <v>0</v>
      </c>
      <c r="J92" s="104">
        <v>0</v>
      </c>
      <c r="K92" s="104">
        <v>0</v>
      </c>
      <c r="L92" s="64">
        <v>0</v>
      </c>
      <c r="M92" s="66"/>
      <c r="N92" s="102"/>
    </row>
    <row r="93" spans="1:14" ht="14.25" customHeight="1">
      <c r="A93" s="61" t="s">
        <v>188</v>
      </c>
      <c r="B93" s="62" t="s">
        <v>407</v>
      </c>
      <c r="C93" s="62" t="s">
        <v>7</v>
      </c>
      <c r="D93" s="63"/>
      <c r="E93" s="63" t="s">
        <v>13</v>
      </c>
      <c r="F93" s="63" t="s">
        <v>10</v>
      </c>
      <c r="G93" s="64">
        <v>545</v>
      </c>
      <c r="H93" s="64">
        <f t="shared" si="2"/>
        <v>545</v>
      </c>
      <c r="I93" s="104">
        <v>0</v>
      </c>
      <c r="J93" s="104">
        <v>0</v>
      </c>
      <c r="K93" s="104">
        <v>0</v>
      </c>
      <c r="L93" s="64">
        <v>0</v>
      </c>
      <c r="M93" s="66"/>
      <c r="N93" s="102"/>
    </row>
    <row r="94" spans="1:14" ht="14.25" customHeight="1">
      <c r="A94" s="61" t="s">
        <v>189</v>
      </c>
      <c r="B94" s="62" t="s">
        <v>408</v>
      </c>
      <c r="C94" s="62" t="s">
        <v>7</v>
      </c>
      <c r="D94" s="63"/>
      <c r="E94" s="63" t="s">
        <v>13</v>
      </c>
      <c r="F94" s="63" t="s">
        <v>10</v>
      </c>
      <c r="G94" s="64">
        <v>328</v>
      </c>
      <c r="H94" s="64">
        <f t="shared" si="2"/>
        <v>328</v>
      </c>
      <c r="I94" s="104">
        <v>0</v>
      </c>
      <c r="J94" s="104">
        <v>0</v>
      </c>
      <c r="K94" s="104">
        <v>0</v>
      </c>
      <c r="L94" s="64">
        <v>0</v>
      </c>
      <c r="M94" s="66"/>
      <c r="N94" s="102"/>
    </row>
    <row r="95" spans="1:14" ht="14.25" customHeight="1">
      <c r="A95" s="61" t="s">
        <v>191</v>
      </c>
      <c r="B95" s="62" t="s">
        <v>409</v>
      </c>
      <c r="C95" s="62" t="s">
        <v>7</v>
      </c>
      <c r="D95" s="63"/>
      <c r="E95" s="63" t="s">
        <v>13</v>
      </c>
      <c r="F95" s="63" t="s">
        <v>10</v>
      </c>
      <c r="G95" s="64">
        <v>92</v>
      </c>
      <c r="H95" s="64">
        <f t="shared" si="2"/>
        <v>20</v>
      </c>
      <c r="I95" s="104">
        <v>0</v>
      </c>
      <c r="J95" s="104">
        <v>0</v>
      </c>
      <c r="K95" s="65">
        <v>72</v>
      </c>
      <c r="L95" s="64">
        <v>0</v>
      </c>
      <c r="M95" s="66"/>
      <c r="N95" s="102"/>
    </row>
    <row r="96" spans="1:14" ht="14.25" customHeight="1">
      <c r="A96" s="61" t="s">
        <v>193</v>
      </c>
      <c r="B96" s="62" t="s">
        <v>410</v>
      </c>
      <c r="C96" s="62" t="s">
        <v>7</v>
      </c>
      <c r="D96" s="63"/>
      <c r="E96" s="63" t="s">
        <v>13</v>
      </c>
      <c r="F96" s="63" t="s">
        <v>10</v>
      </c>
      <c r="G96" s="64">
        <v>66</v>
      </c>
      <c r="H96" s="64">
        <f t="shared" si="2"/>
        <v>0</v>
      </c>
      <c r="I96" s="104">
        <v>66</v>
      </c>
      <c r="J96" s="104">
        <v>0</v>
      </c>
      <c r="K96" s="104">
        <v>0</v>
      </c>
      <c r="L96" s="64">
        <v>0</v>
      </c>
      <c r="M96" s="66"/>
      <c r="N96" s="102"/>
    </row>
    <row r="97" spans="1:14" ht="14.25" customHeight="1">
      <c r="A97" s="61" t="s">
        <v>195</v>
      </c>
      <c r="B97" s="62" t="s">
        <v>411</v>
      </c>
      <c r="C97" s="62" t="s">
        <v>7</v>
      </c>
      <c r="D97" s="63"/>
      <c r="E97" s="63" t="s">
        <v>13</v>
      </c>
      <c r="F97" s="63" t="s">
        <v>10</v>
      </c>
      <c r="G97" s="64">
        <v>572</v>
      </c>
      <c r="H97" s="64">
        <f t="shared" si="2"/>
        <v>430</v>
      </c>
      <c r="I97" s="65">
        <v>142</v>
      </c>
      <c r="J97" s="104">
        <v>0</v>
      </c>
      <c r="K97" s="104">
        <v>0</v>
      </c>
      <c r="L97" s="64">
        <v>0</v>
      </c>
      <c r="M97" s="66"/>
      <c r="N97" s="102"/>
    </row>
    <row r="98" spans="1:14" ht="14.25" customHeight="1">
      <c r="A98" s="61" t="s">
        <v>197</v>
      </c>
      <c r="B98" s="62" t="s">
        <v>412</v>
      </c>
      <c r="C98" s="62" t="s">
        <v>7</v>
      </c>
      <c r="D98" s="63"/>
      <c r="E98" s="63" t="s">
        <v>13</v>
      </c>
      <c r="F98" s="63" t="s">
        <v>10</v>
      </c>
      <c r="G98" s="64">
        <v>252</v>
      </c>
      <c r="H98" s="64">
        <f t="shared" si="2"/>
        <v>0</v>
      </c>
      <c r="I98" s="65">
        <v>252</v>
      </c>
      <c r="J98" s="104">
        <v>0</v>
      </c>
      <c r="K98" s="104">
        <v>0</v>
      </c>
      <c r="L98" s="64">
        <v>0</v>
      </c>
      <c r="M98" s="66"/>
      <c r="N98" s="102"/>
    </row>
    <row r="99" spans="1:14" ht="14.25" customHeight="1">
      <c r="A99" s="61" t="s">
        <v>199</v>
      </c>
      <c r="B99" s="62" t="s">
        <v>413</v>
      </c>
      <c r="C99" s="62" t="s">
        <v>7</v>
      </c>
      <c r="D99" s="63"/>
      <c r="E99" s="63" t="s">
        <v>13</v>
      </c>
      <c r="F99" s="63" t="s">
        <v>10</v>
      </c>
      <c r="G99" s="64">
        <v>511</v>
      </c>
      <c r="H99" s="64">
        <f t="shared" si="2"/>
        <v>511</v>
      </c>
      <c r="I99" s="104">
        <v>0</v>
      </c>
      <c r="J99" s="104">
        <v>0</v>
      </c>
      <c r="K99" s="104">
        <v>0</v>
      </c>
      <c r="L99" s="64">
        <v>0</v>
      </c>
      <c r="M99" s="66"/>
      <c r="N99" s="102"/>
    </row>
    <row r="100" spans="1:14" ht="14.25" customHeight="1">
      <c r="A100" s="61" t="s">
        <v>201</v>
      </c>
      <c r="B100" s="62" t="s">
        <v>414</v>
      </c>
      <c r="C100" s="62" t="s">
        <v>7</v>
      </c>
      <c r="D100" s="63"/>
      <c r="E100" s="63" t="s">
        <v>13</v>
      </c>
      <c r="F100" s="63" t="s">
        <v>10</v>
      </c>
      <c r="G100" s="64">
        <v>1350</v>
      </c>
      <c r="H100" s="64">
        <f t="shared" si="2"/>
        <v>0</v>
      </c>
      <c r="I100" s="65">
        <v>0</v>
      </c>
      <c r="J100" s="65">
        <v>1350</v>
      </c>
      <c r="K100" s="104">
        <v>0</v>
      </c>
      <c r="L100" s="64">
        <v>0</v>
      </c>
      <c r="M100" s="66"/>
      <c r="N100" s="102"/>
    </row>
    <row r="101" spans="1:14" ht="14.25" customHeight="1">
      <c r="A101" s="61" t="s">
        <v>203</v>
      </c>
      <c r="B101" s="62" t="s">
        <v>415</v>
      </c>
      <c r="C101" s="62" t="s">
        <v>7</v>
      </c>
      <c r="D101" s="63"/>
      <c r="E101" s="63" t="s">
        <v>13</v>
      </c>
      <c r="F101" s="63" t="s">
        <v>10</v>
      </c>
      <c r="G101" s="64">
        <v>43</v>
      </c>
      <c r="H101" s="64">
        <f t="shared" si="2"/>
        <v>43</v>
      </c>
      <c r="I101" s="104">
        <v>0</v>
      </c>
      <c r="J101" s="65">
        <v>0</v>
      </c>
      <c r="K101" s="104">
        <v>0</v>
      </c>
      <c r="L101" s="64">
        <v>0</v>
      </c>
      <c r="M101" s="66"/>
      <c r="N101" s="102"/>
    </row>
    <row r="102" spans="1:14" ht="14.25" customHeight="1">
      <c r="A102" s="61" t="s">
        <v>205</v>
      </c>
      <c r="B102" s="62" t="s">
        <v>416</v>
      </c>
      <c r="C102" s="62" t="s">
        <v>7</v>
      </c>
      <c r="D102" s="63"/>
      <c r="E102" s="63" t="s">
        <v>13</v>
      </c>
      <c r="F102" s="63" t="s">
        <v>10</v>
      </c>
      <c r="G102" s="64">
        <v>1324</v>
      </c>
      <c r="H102" s="64">
        <f t="shared" si="2"/>
        <v>1324</v>
      </c>
      <c r="I102" s="104">
        <v>0</v>
      </c>
      <c r="J102" s="104">
        <v>0</v>
      </c>
      <c r="K102" s="104">
        <v>0</v>
      </c>
      <c r="L102" s="64">
        <v>0</v>
      </c>
      <c r="M102" s="66"/>
      <c r="N102" s="102"/>
    </row>
    <row r="103" spans="1:14" ht="14.25" customHeight="1">
      <c r="A103" s="61" t="s">
        <v>207</v>
      </c>
      <c r="B103" s="62" t="s">
        <v>417</v>
      </c>
      <c r="C103" s="62" t="s">
        <v>7</v>
      </c>
      <c r="D103" s="63"/>
      <c r="E103" s="63" t="s">
        <v>13</v>
      </c>
      <c r="F103" s="63" t="s">
        <v>10</v>
      </c>
      <c r="G103" s="64">
        <v>210</v>
      </c>
      <c r="H103" s="64">
        <f t="shared" si="2"/>
        <v>140</v>
      </c>
      <c r="I103" s="104">
        <v>0</v>
      </c>
      <c r="J103" s="65">
        <v>70</v>
      </c>
      <c r="K103" s="104">
        <v>0</v>
      </c>
      <c r="L103" s="64">
        <v>0</v>
      </c>
      <c r="M103" s="66"/>
      <c r="N103" s="102"/>
    </row>
    <row r="104" spans="1:14" ht="14.25" customHeight="1">
      <c r="A104" s="61" t="s">
        <v>209</v>
      </c>
      <c r="B104" s="62" t="s">
        <v>418</v>
      </c>
      <c r="C104" s="62" t="s">
        <v>7</v>
      </c>
      <c r="D104" s="63"/>
      <c r="E104" s="63" t="s">
        <v>13</v>
      </c>
      <c r="F104" s="63" t="s">
        <v>10</v>
      </c>
      <c r="G104" s="64">
        <v>1880</v>
      </c>
      <c r="H104" s="64">
        <f t="shared" si="2"/>
        <v>1880</v>
      </c>
      <c r="I104" s="104">
        <v>0</v>
      </c>
      <c r="J104" s="104">
        <v>0</v>
      </c>
      <c r="K104" s="104">
        <v>0</v>
      </c>
      <c r="L104" s="64">
        <v>0</v>
      </c>
      <c r="M104" s="66"/>
      <c r="N104" s="102"/>
    </row>
    <row r="105" spans="1:14" ht="14.25" customHeight="1">
      <c r="A105" s="61" t="s">
        <v>211</v>
      </c>
      <c r="B105" s="62" t="s">
        <v>419</v>
      </c>
      <c r="C105" s="62" t="s">
        <v>7</v>
      </c>
      <c r="D105" s="63" t="s">
        <v>15</v>
      </c>
      <c r="E105" s="63" t="s">
        <v>17</v>
      </c>
      <c r="F105" s="63" t="s">
        <v>10</v>
      </c>
      <c r="G105" s="64">
        <v>1791</v>
      </c>
      <c r="H105" s="64">
        <f t="shared" si="2"/>
        <v>0</v>
      </c>
      <c r="I105" s="104">
        <v>0</v>
      </c>
      <c r="J105" s="65">
        <v>55</v>
      </c>
      <c r="K105" s="65">
        <v>1736</v>
      </c>
      <c r="L105" s="64">
        <v>0</v>
      </c>
      <c r="M105" s="66"/>
      <c r="N105" s="102"/>
    </row>
    <row r="106" spans="1:14" ht="14.25" customHeight="1">
      <c r="A106" s="61" t="s">
        <v>213</v>
      </c>
      <c r="B106" s="62" t="s">
        <v>420</v>
      </c>
      <c r="C106" s="62" t="s">
        <v>7</v>
      </c>
      <c r="D106" s="63"/>
      <c r="E106" s="63" t="s">
        <v>13</v>
      </c>
      <c r="F106" s="63" t="s">
        <v>10</v>
      </c>
      <c r="G106" s="64">
        <v>1219</v>
      </c>
      <c r="H106" s="64">
        <f t="shared" si="2"/>
        <v>0</v>
      </c>
      <c r="I106" s="104">
        <v>0</v>
      </c>
      <c r="J106" s="104">
        <v>0</v>
      </c>
      <c r="K106" s="65">
        <v>1219</v>
      </c>
      <c r="L106" s="64">
        <v>0</v>
      </c>
      <c r="M106" s="66"/>
      <c r="N106" s="102"/>
    </row>
    <row r="107" spans="1:14" ht="14.25" customHeight="1">
      <c r="A107" s="61" t="s">
        <v>215</v>
      </c>
      <c r="B107" s="62" t="s">
        <v>421</v>
      </c>
      <c r="C107" s="62" t="s">
        <v>7</v>
      </c>
      <c r="D107" s="63"/>
      <c r="E107" s="63" t="s">
        <v>13</v>
      </c>
      <c r="F107" s="63" t="s">
        <v>10</v>
      </c>
      <c r="G107" s="64">
        <v>81</v>
      </c>
      <c r="H107" s="64">
        <f t="shared" si="2"/>
        <v>0</v>
      </c>
      <c r="I107" s="104">
        <v>0</v>
      </c>
      <c r="J107" s="104">
        <v>0</v>
      </c>
      <c r="K107" s="104">
        <v>81</v>
      </c>
      <c r="L107" s="64">
        <v>0</v>
      </c>
      <c r="M107" s="66"/>
      <c r="N107" s="102"/>
    </row>
    <row r="108" spans="1:14" ht="14.25" customHeight="1">
      <c r="A108" s="61" t="s">
        <v>216</v>
      </c>
      <c r="B108" s="62" t="s">
        <v>422</v>
      </c>
      <c r="C108" s="62" t="s">
        <v>7</v>
      </c>
      <c r="D108" s="63"/>
      <c r="E108" s="63" t="s">
        <v>13</v>
      </c>
      <c r="F108" s="63" t="s">
        <v>10</v>
      </c>
      <c r="G108" s="64">
        <v>182</v>
      </c>
      <c r="H108" s="64">
        <f t="shared" si="2"/>
        <v>182</v>
      </c>
      <c r="I108" s="104">
        <v>0</v>
      </c>
      <c r="J108" s="104">
        <v>0</v>
      </c>
      <c r="K108" s="104">
        <v>0</v>
      </c>
      <c r="L108" s="64">
        <v>0</v>
      </c>
      <c r="M108" s="66"/>
      <c r="N108" s="102"/>
    </row>
    <row r="109" spans="1:14" ht="14.25" customHeight="1">
      <c r="A109" s="61" t="s">
        <v>218</v>
      </c>
      <c r="B109" s="62" t="s">
        <v>422</v>
      </c>
      <c r="C109" s="62" t="s">
        <v>7</v>
      </c>
      <c r="D109" s="63"/>
      <c r="E109" s="63" t="s">
        <v>13</v>
      </c>
      <c r="F109" s="63" t="s">
        <v>10</v>
      </c>
      <c r="G109" s="64">
        <v>112</v>
      </c>
      <c r="H109" s="64">
        <f t="shared" si="2"/>
        <v>0</v>
      </c>
      <c r="I109" s="104">
        <v>0</v>
      </c>
      <c r="J109" s="65">
        <v>112</v>
      </c>
      <c r="K109" s="104">
        <v>0</v>
      </c>
      <c r="L109" s="64">
        <v>0</v>
      </c>
      <c r="M109" s="66"/>
      <c r="N109" s="102"/>
    </row>
    <row r="110" spans="1:14" ht="14.25" customHeight="1">
      <c r="A110" s="61" t="s">
        <v>219</v>
      </c>
      <c r="B110" s="62" t="s">
        <v>422</v>
      </c>
      <c r="C110" s="62" t="s">
        <v>7</v>
      </c>
      <c r="D110" s="63"/>
      <c r="E110" s="63" t="s">
        <v>13</v>
      </c>
      <c r="F110" s="63" t="s">
        <v>10</v>
      </c>
      <c r="G110" s="64">
        <v>193</v>
      </c>
      <c r="H110" s="64">
        <f t="shared" si="2"/>
        <v>0</v>
      </c>
      <c r="I110" s="104">
        <v>0</v>
      </c>
      <c r="J110" s="65">
        <v>193</v>
      </c>
      <c r="K110" s="104">
        <v>0</v>
      </c>
      <c r="L110" s="64">
        <v>0</v>
      </c>
      <c r="M110" s="66"/>
      <c r="N110" s="102"/>
    </row>
    <row r="111" spans="1:14" ht="14.25" customHeight="1">
      <c r="A111" s="61" t="s">
        <v>221</v>
      </c>
      <c r="B111" s="62" t="s">
        <v>422</v>
      </c>
      <c r="C111" s="62" t="s">
        <v>7</v>
      </c>
      <c r="D111" s="63"/>
      <c r="E111" s="63" t="s">
        <v>13</v>
      </c>
      <c r="F111" s="63" t="s">
        <v>10</v>
      </c>
      <c r="G111" s="64">
        <v>51</v>
      </c>
      <c r="H111" s="64">
        <f t="shared" si="2"/>
        <v>51</v>
      </c>
      <c r="I111" s="104">
        <v>0</v>
      </c>
      <c r="J111" s="104">
        <v>0</v>
      </c>
      <c r="K111" s="104">
        <v>0</v>
      </c>
      <c r="L111" s="64">
        <v>0</v>
      </c>
      <c r="M111" s="66"/>
      <c r="N111" s="102"/>
    </row>
    <row r="112" spans="1:14" ht="14.25" customHeight="1">
      <c r="A112" s="61" t="s">
        <v>223</v>
      </c>
      <c r="B112" s="62" t="s">
        <v>422</v>
      </c>
      <c r="C112" s="62" t="s">
        <v>7</v>
      </c>
      <c r="D112" s="63"/>
      <c r="E112" s="63" t="s">
        <v>13</v>
      </c>
      <c r="F112" s="63" t="s">
        <v>10</v>
      </c>
      <c r="G112" s="64">
        <v>4</v>
      </c>
      <c r="H112" s="64">
        <f t="shared" si="2"/>
        <v>4</v>
      </c>
      <c r="I112" s="104">
        <v>0</v>
      </c>
      <c r="J112" s="104">
        <v>0</v>
      </c>
      <c r="K112" s="104">
        <v>0</v>
      </c>
      <c r="L112" s="64">
        <v>0</v>
      </c>
      <c r="M112" s="66"/>
      <c r="N112" s="102"/>
    </row>
    <row r="113" spans="1:14" ht="14.25" customHeight="1">
      <c r="A113" s="61" t="s">
        <v>225</v>
      </c>
      <c r="B113" s="62" t="s">
        <v>423</v>
      </c>
      <c r="C113" s="62" t="s">
        <v>7</v>
      </c>
      <c r="D113" s="63"/>
      <c r="E113" s="63" t="s">
        <v>13</v>
      </c>
      <c r="F113" s="63" t="s">
        <v>10</v>
      </c>
      <c r="G113" s="64">
        <v>8792</v>
      </c>
      <c r="H113" s="64">
        <f t="shared" si="2"/>
        <v>8774</v>
      </c>
      <c r="I113" s="65">
        <v>18</v>
      </c>
      <c r="J113" s="104">
        <v>0</v>
      </c>
      <c r="K113" s="104">
        <v>0</v>
      </c>
      <c r="L113" s="64">
        <v>0</v>
      </c>
      <c r="M113" s="66"/>
      <c r="N113" s="102"/>
    </row>
    <row r="114" spans="1:14" ht="14.25" customHeight="1">
      <c r="A114" s="61" t="s">
        <v>227</v>
      </c>
      <c r="B114" s="62" t="s">
        <v>424</v>
      </c>
      <c r="C114" s="62" t="s">
        <v>7</v>
      </c>
      <c r="D114" s="63"/>
      <c r="E114" s="63" t="s">
        <v>13</v>
      </c>
      <c r="F114" s="63" t="s">
        <v>10</v>
      </c>
      <c r="G114" s="64">
        <v>579</v>
      </c>
      <c r="H114" s="64">
        <f t="shared" si="2"/>
        <v>349</v>
      </c>
      <c r="I114" s="104">
        <v>0</v>
      </c>
      <c r="J114" s="65">
        <v>230</v>
      </c>
      <c r="K114" s="104">
        <v>0</v>
      </c>
      <c r="L114" s="64">
        <v>0</v>
      </c>
      <c r="M114" s="66"/>
      <c r="N114" s="102"/>
    </row>
    <row r="115" spans="1:14" ht="14.25" customHeight="1">
      <c r="A115" s="61" t="s">
        <v>229</v>
      </c>
      <c r="B115" s="62" t="s">
        <v>425</v>
      </c>
      <c r="C115" s="62" t="s">
        <v>7</v>
      </c>
      <c r="D115" s="63"/>
      <c r="E115" s="63" t="s">
        <v>13</v>
      </c>
      <c r="F115" s="63" t="s">
        <v>10</v>
      </c>
      <c r="G115" s="64">
        <v>108</v>
      </c>
      <c r="H115" s="64">
        <f t="shared" si="2"/>
        <v>108</v>
      </c>
      <c r="I115" s="104">
        <v>0</v>
      </c>
      <c r="J115" s="104">
        <v>0</v>
      </c>
      <c r="K115" s="104">
        <v>0</v>
      </c>
      <c r="L115" s="64">
        <v>0</v>
      </c>
      <c r="M115" s="66"/>
      <c r="N115" s="102"/>
    </row>
    <row r="116" spans="1:14" ht="14.25" customHeight="1">
      <c r="A116" s="61" t="s">
        <v>230</v>
      </c>
      <c r="B116" s="62" t="s">
        <v>426</v>
      </c>
      <c r="C116" s="62" t="s">
        <v>7</v>
      </c>
      <c r="D116" s="63"/>
      <c r="E116" s="63" t="s">
        <v>13</v>
      </c>
      <c r="F116" s="63" t="s">
        <v>10</v>
      </c>
      <c r="G116" s="64">
        <v>146</v>
      </c>
      <c r="H116" s="64">
        <f t="shared" si="2"/>
        <v>146</v>
      </c>
      <c r="I116" s="104">
        <v>0</v>
      </c>
      <c r="J116" s="104">
        <v>0</v>
      </c>
      <c r="K116" s="104">
        <v>0</v>
      </c>
      <c r="L116" s="64">
        <v>0</v>
      </c>
      <c r="M116" s="66"/>
      <c r="N116" s="102"/>
    </row>
    <row r="117" spans="1:14" ht="14.25" customHeight="1">
      <c r="A117" s="61" t="s">
        <v>232</v>
      </c>
      <c r="B117" s="62" t="s">
        <v>427</v>
      </c>
      <c r="C117" s="62" t="s">
        <v>7</v>
      </c>
      <c r="D117" s="63"/>
      <c r="E117" s="63" t="s">
        <v>13</v>
      </c>
      <c r="F117" s="63" t="s">
        <v>10</v>
      </c>
      <c r="G117" s="64">
        <v>1653</v>
      </c>
      <c r="H117" s="64">
        <f t="shared" si="2"/>
        <v>0</v>
      </c>
      <c r="I117" s="65">
        <v>865</v>
      </c>
      <c r="J117" s="65">
        <v>788</v>
      </c>
      <c r="K117" s="104">
        <v>0</v>
      </c>
      <c r="L117" s="64">
        <v>0</v>
      </c>
      <c r="M117" s="66" t="s">
        <v>474</v>
      </c>
      <c r="N117" s="102"/>
    </row>
    <row r="118" spans="1:14" ht="14.25" customHeight="1">
      <c r="A118" s="61" t="s">
        <v>234</v>
      </c>
      <c r="B118" s="62" t="s">
        <v>428</v>
      </c>
      <c r="C118" s="62" t="s">
        <v>7</v>
      </c>
      <c r="D118" s="63"/>
      <c r="E118" s="63" t="s">
        <v>13</v>
      </c>
      <c r="F118" s="63" t="s">
        <v>10</v>
      </c>
      <c r="G118" s="64">
        <v>123</v>
      </c>
      <c r="H118" s="64">
        <f t="shared" si="2"/>
        <v>123</v>
      </c>
      <c r="I118" s="104">
        <v>0</v>
      </c>
      <c r="J118" s="104">
        <v>0</v>
      </c>
      <c r="K118" s="104">
        <v>0</v>
      </c>
      <c r="L118" s="64">
        <v>0</v>
      </c>
      <c r="M118" s="66"/>
      <c r="N118" s="102"/>
    </row>
    <row r="119" spans="1:14" ht="14.25" customHeight="1">
      <c r="A119" s="61" t="s">
        <v>236</v>
      </c>
      <c r="B119" s="62" t="s">
        <v>429</v>
      </c>
      <c r="C119" s="62" t="s">
        <v>7</v>
      </c>
      <c r="D119" s="63" t="s">
        <v>15</v>
      </c>
      <c r="E119" s="63" t="s">
        <v>17</v>
      </c>
      <c r="F119" s="63" t="s">
        <v>10</v>
      </c>
      <c r="G119" s="64">
        <v>21</v>
      </c>
      <c r="H119" s="64">
        <f t="shared" si="2"/>
        <v>0</v>
      </c>
      <c r="I119" s="104">
        <v>0</v>
      </c>
      <c r="J119" s="104">
        <v>21</v>
      </c>
      <c r="K119" s="104">
        <v>0</v>
      </c>
      <c r="L119" s="64">
        <v>0</v>
      </c>
      <c r="M119" s="66"/>
      <c r="N119" s="102"/>
    </row>
    <row r="120" spans="1:14" ht="14.25" customHeight="1">
      <c r="A120" s="61" t="s">
        <v>238</v>
      </c>
      <c r="B120" s="62" t="s">
        <v>430</v>
      </c>
      <c r="C120" s="62" t="s">
        <v>7</v>
      </c>
      <c r="D120" s="63"/>
      <c r="E120" s="63" t="s">
        <v>13</v>
      </c>
      <c r="F120" s="63" t="s">
        <v>10</v>
      </c>
      <c r="G120" s="64">
        <v>176</v>
      </c>
      <c r="H120" s="64">
        <f t="shared" si="2"/>
        <v>176</v>
      </c>
      <c r="I120" s="104">
        <v>0</v>
      </c>
      <c r="J120" s="104">
        <v>0</v>
      </c>
      <c r="K120" s="104">
        <v>0</v>
      </c>
      <c r="L120" s="64">
        <v>0</v>
      </c>
      <c r="M120" s="66"/>
      <c r="N120" s="102"/>
    </row>
    <row r="121" spans="1:14" ht="14.25" customHeight="1">
      <c r="A121" s="61" t="s">
        <v>239</v>
      </c>
      <c r="B121" s="62" t="s">
        <v>431</v>
      </c>
      <c r="C121" s="62" t="s">
        <v>7</v>
      </c>
      <c r="D121" s="63"/>
      <c r="E121" s="63" t="s">
        <v>13</v>
      </c>
      <c r="F121" s="63" t="s">
        <v>10</v>
      </c>
      <c r="G121" s="64">
        <v>681</v>
      </c>
      <c r="H121" s="64">
        <f t="shared" si="2"/>
        <v>0</v>
      </c>
      <c r="I121" s="104">
        <v>0</v>
      </c>
      <c r="J121" s="104">
        <v>681</v>
      </c>
      <c r="K121" s="104">
        <v>0</v>
      </c>
      <c r="L121" s="64">
        <v>0</v>
      </c>
      <c r="M121" s="66"/>
      <c r="N121" s="102"/>
    </row>
    <row r="122" spans="1:14" ht="14.25" customHeight="1">
      <c r="A122" s="61" t="s">
        <v>241</v>
      </c>
      <c r="B122" s="62" t="s">
        <v>432</v>
      </c>
      <c r="C122" s="62" t="s">
        <v>7</v>
      </c>
      <c r="D122" s="63"/>
      <c r="E122" s="63" t="s">
        <v>13</v>
      </c>
      <c r="F122" s="63" t="s">
        <v>10</v>
      </c>
      <c r="G122" s="64">
        <v>782</v>
      </c>
      <c r="H122" s="64">
        <f t="shared" si="2"/>
        <v>782</v>
      </c>
      <c r="I122" s="104">
        <v>0</v>
      </c>
      <c r="J122" s="104">
        <v>0</v>
      </c>
      <c r="K122" s="104">
        <v>0</v>
      </c>
      <c r="L122" s="64">
        <v>0</v>
      </c>
      <c r="M122" s="66"/>
      <c r="N122" s="102"/>
    </row>
    <row r="123" spans="1:14" ht="14.25" customHeight="1">
      <c r="A123" s="61" t="s">
        <v>243</v>
      </c>
      <c r="B123" s="62" t="s">
        <v>433</v>
      </c>
      <c r="C123" s="62" t="s">
        <v>7</v>
      </c>
      <c r="D123" s="63"/>
      <c r="E123" s="63" t="s">
        <v>13</v>
      </c>
      <c r="F123" s="63" t="s">
        <v>10</v>
      </c>
      <c r="G123" s="64">
        <v>314</v>
      </c>
      <c r="H123" s="64">
        <f t="shared" si="2"/>
        <v>0</v>
      </c>
      <c r="I123" s="104">
        <v>0</v>
      </c>
      <c r="J123" s="65">
        <v>314</v>
      </c>
      <c r="K123" s="104">
        <v>0</v>
      </c>
      <c r="L123" s="64">
        <v>0</v>
      </c>
      <c r="M123" s="66" t="s">
        <v>474</v>
      </c>
      <c r="N123" s="102"/>
    </row>
    <row r="124" spans="1:14" ht="14.25" customHeight="1">
      <c r="A124" s="61" t="s">
        <v>245</v>
      </c>
      <c r="B124" s="62" t="s">
        <v>434</v>
      </c>
      <c r="C124" s="62" t="s">
        <v>7</v>
      </c>
      <c r="D124" s="63"/>
      <c r="E124" s="63" t="s">
        <v>13</v>
      </c>
      <c r="F124" s="63" t="s">
        <v>10</v>
      </c>
      <c r="G124" s="64">
        <v>719</v>
      </c>
      <c r="H124" s="64">
        <f t="shared" si="2"/>
        <v>396</v>
      </c>
      <c r="I124" s="65">
        <v>257</v>
      </c>
      <c r="J124" s="65">
        <v>66</v>
      </c>
      <c r="K124" s="104">
        <v>0</v>
      </c>
      <c r="L124" s="64">
        <v>0</v>
      </c>
      <c r="M124" s="66"/>
      <c r="N124" s="102"/>
    </row>
    <row r="125" spans="1:14" ht="14.25" customHeight="1">
      <c r="A125" s="61" t="s">
        <v>247</v>
      </c>
      <c r="B125" s="62" t="s">
        <v>435</v>
      </c>
      <c r="C125" s="62" t="s">
        <v>7</v>
      </c>
      <c r="D125" s="63"/>
      <c r="E125" s="63" t="s">
        <v>13</v>
      </c>
      <c r="F125" s="63" t="s">
        <v>10</v>
      </c>
      <c r="G125" s="64">
        <v>455</v>
      </c>
      <c r="H125" s="64">
        <f t="shared" si="2"/>
        <v>27</v>
      </c>
      <c r="I125" s="65">
        <v>35</v>
      </c>
      <c r="J125" s="65">
        <v>393</v>
      </c>
      <c r="K125" s="104">
        <v>0</v>
      </c>
      <c r="L125" s="64">
        <v>0</v>
      </c>
      <c r="M125" s="66"/>
      <c r="N125" s="102"/>
    </row>
    <row r="126" spans="1:14" ht="14.25" customHeight="1">
      <c r="A126" s="61" t="s">
        <v>249</v>
      </c>
      <c r="B126" s="62" t="s">
        <v>436</v>
      </c>
      <c r="C126" s="62" t="s">
        <v>7</v>
      </c>
      <c r="D126" s="63"/>
      <c r="E126" s="63" t="s">
        <v>13</v>
      </c>
      <c r="F126" s="63" t="s">
        <v>10</v>
      </c>
      <c r="G126" s="64">
        <v>42</v>
      </c>
      <c r="H126" s="64">
        <f t="shared" si="2"/>
        <v>42</v>
      </c>
      <c r="I126" s="104">
        <v>0</v>
      </c>
      <c r="J126" s="104">
        <v>0</v>
      </c>
      <c r="K126" s="104">
        <v>0</v>
      </c>
      <c r="L126" s="64">
        <v>0</v>
      </c>
      <c r="M126" s="66"/>
      <c r="N126" s="102"/>
    </row>
    <row r="127" spans="1:14" ht="14.25" customHeight="1">
      <c r="A127" s="61" t="s">
        <v>251</v>
      </c>
      <c r="B127" s="62" t="s">
        <v>437</v>
      </c>
      <c r="C127" s="62" t="s">
        <v>7</v>
      </c>
      <c r="D127" s="63"/>
      <c r="E127" s="63" t="s">
        <v>13</v>
      </c>
      <c r="F127" s="63" t="s">
        <v>10</v>
      </c>
      <c r="G127" s="64">
        <v>184</v>
      </c>
      <c r="H127" s="64">
        <f t="shared" si="2"/>
        <v>184</v>
      </c>
      <c r="I127" s="65">
        <v>0</v>
      </c>
      <c r="J127" s="104">
        <v>0</v>
      </c>
      <c r="K127" s="104">
        <v>0</v>
      </c>
      <c r="L127" s="64">
        <v>0</v>
      </c>
      <c r="M127" s="66"/>
      <c r="N127" s="102"/>
    </row>
    <row r="128" spans="1:14" ht="14.25" customHeight="1">
      <c r="A128" s="61" t="s">
        <v>253</v>
      </c>
      <c r="B128" s="62" t="s">
        <v>438</v>
      </c>
      <c r="C128" s="62" t="s">
        <v>7</v>
      </c>
      <c r="D128" s="63"/>
      <c r="E128" s="63" t="s">
        <v>13</v>
      </c>
      <c r="F128" s="63" t="s">
        <v>10</v>
      </c>
      <c r="G128" s="64">
        <v>708</v>
      </c>
      <c r="H128" s="64">
        <f t="shared" si="2"/>
        <v>6</v>
      </c>
      <c r="I128" s="65">
        <v>702</v>
      </c>
      <c r="J128" s="104">
        <v>0</v>
      </c>
      <c r="K128" s="104">
        <v>0</v>
      </c>
      <c r="L128" s="64">
        <v>0</v>
      </c>
      <c r="M128" s="66"/>
      <c r="N128" s="102"/>
    </row>
    <row r="129" spans="1:14" ht="14.25" customHeight="1">
      <c r="A129" s="61" t="s">
        <v>255</v>
      </c>
      <c r="B129" s="62" t="s">
        <v>439</v>
      </c>
      <c r="C129" s="62" t="s">
        <v>7</v>
      </c>
      <c r="D129" s="63"/>
      <c r="E129" s="63" t="s">
        <v>13</v>
      </c>
      <c r="F129" s="63" t="s">
        <v>10</v>
      </c>
      <c r="G129" s="64">
        <v>1762</v>
      </c>
      <c r="H129" s="64">
        <f t="shared" si="2"/>
        <v>1740</v>
      </c>
      <c r="I129" s="65">
        <v>22</v>
      </c>
      <c r="J129" s="104">
        <v>0</v>
      </c>
      <c r="K129" s="104">
        <v>0</v>
      </c>
      <c r="L129" s="64">
        <v>0</v>
      </c>
      <c r="M129" s="66"/>
      <c r="N129" s="102"/>
    </row>
    <row r="130" spans="1:14" ht="14.25" customHeight="1">
      <c r="A130" s="61" t="s">
        <v>257</v>
      </c>
      <c r="B130" s="62" t="s">
        <v>440</v>
      </c>
      <c r="C130" s="62" t="s">
        <v>7</v>
      </c>
      <c r="D130" s="63"/>
      <c r="E130" s="63" t="s">
        <v>13</v>
      </c>
      <c r="F130" s="63" t="s">
        <v>10</v>
      </c>
      <c r="G130" s="64">
        <v>867</v>
      </c>
      <c r="H130" s="64">
        <f t="shared" si="2"/>
        <v>807</v>
      </c>
      <c r="I130" s="65">
        <v>60</v>
      </c>
      <c r="J130" s="104">
        <v>0</v>
      </c>
      <c r="K130" s="104">
        <v>0</v>
      </c>
      <c r="L130" s="64">
        <v>0</v>
      </c>
      <c r="M130" s="66"/>
      <c r="N130" s="102"/>
    </row>
    <row r="131" spans="1:14" ht="14.25" customHeight="1">
      <c r="A131" s="61" t="s">
        <v>259</v>
      </c>
      <c r="B131" s="62" t="s">
        <v>441</v>
      </c>
      <c r="C131" s="62" t="s">
        <v>7</v>
      </c>
      <c r="D131" s="63"/>
      <c r="E131" s="63" t="s">
        <v>13</v>
      </c>
      <c r="F131" s="63" t="s">
        <v>10</v>
      </c>
      <c r="G131" s="64">
        <v>1559</v>
      </c>
      <c r="H131" s="64">
        <f t="shared" si="2"/>
        <v>1507</v>
      </c>
      <c r="I131" s="65">
        <v>52</v>
      </c>
      <c r="J131" s="104">
        <v>0</v>
      </c>
      <c r="K131" s="104">
        <v>0</v>
      </c>
      <c r="L131" s="64">
        <v>0</v>
      </c>
      <c r="M131" s="66"/>
      <c r="N131" s="102"/>
    </row>
    <row r="132" spans="1:14" ht="14.25" customHeight="1">
      <c r="A132" s="61" t="s">
        <v>261</v>
      </c>
      <c r="B132" s="62" t="s">
        <v>442</v>
      </c>
      <c r="C132" s="62" t="s">
        <v>7</v>
      </c>
      <c r="D132" s="63"/>
      <c r="E132" s="63" t="s">
        <v>13</v>
      </c>
      <c r="F132" s="63" t="s">
        <v>10</v>
      </c>
      <c r="G132" s="64">
        <v>1733</v>
      </c>
      <c r="H132" s="64">
        <f t="shared" si="2"/>
        <v>0</v>
      </c>
      <c r="I132" s="65">
        <v>367</v>
      </c>
      <c r="J132" s="65">
        <v>1366</v>
      </c>
      <c r="K132" s="104">
        <v>0</v>
      </c>
      <c r="L132" s="64">
        <v>0</v>
      </c>
      <c r="M132" s="66" t="s">
        <v>474</v>
      </c>
      <c r="N132" s="102"/>
    </row>
    <row r="133" spans="1:14" ht="14.25" customHeight="1">
      <c r="A133" s="61" t="s">
        <v>263</v>
      </c>
      <c r="B133" s="62" t="s">
        <v>443</v>
      </c>
      <c r="C133" s="62" t="s">
        <v>7</v>
      </c>
      <c r="D133" s="63" t="s">
        <v>15</v>
      </c>
      <c r="E133" s="63" t="s">
        <v>17</v>
      </c>
      <c r="F133" s="63" t="s">
        <v>10</v>
      </c>
      <c r="G133" s="64">
        <v>14919</v>
      </c>
      <c r="H133" s="64">
        <f aca="true" t="shared" si="3" ref="H133:H172">(G133-I133-J133-K133-L133)</f>
        <v>0</v>
      </c>
      <c r="I133" s="65">
        <v>1795</v>
      </c>
      <c r="J133" s="104">
        <v>0</v>
      </c>
      <c r="K133" s="65">
        <v>13124</v>
      </c>
      <c r="L133" s="64">
        <v>0</v>
      </c>
      <c r="M133" s="66"/>
      <c r="N133" s="102"/>
    </row>
    <row r="134" spans="1:14" ht="14.25" customHeight="1">
      <c r="A134" s="61" t="s">
        <v>265</v>
      </c>
      <c r="B134" s="62" t="s">
        <v>444</v>
      </c>
      <c r="C134" s="62" t="s">
        <v>7</v>
      </c>
      <c r="D134" s="63" t="s">
        <v>15</v>
      </c>
      <c r="E134" s="63" t="s">
        <v>17</v>
      </c>
      <c r="F134" s="63" t="s">
        <v>10</v>
      </c>
      <c r="G134" s="64">
        <v>20</v>
      </c>
      <c r="H134" s="64">
        <f t="shared" si="3"/>
        <v>0</v>
      </c>
      <c r="I134" s="104">
        <v>0</v>
      </c>
      <c r="J134" s="104">
        <v>0</v>
      </c>
      <c r="K134" s="104">
        <v>20</v>
      </c>
      <c r="L134" s="64">
        <v>0</v>
      </c>
      <c r="M134" s="66"/>
      <c r="N134" s="102"/>
    </row>
    <row r="135" spans="1:14" ht="14.25" customHeight="1">
      <c r="A135" s="61" t="s">
        <v>267</v>
      </c>
      <c r="B135" s="62" t="s">
        <v>445</v>
      </c>
      <c r="C135" s="62" t="s">
        <v>7</v>
      </c>
      <c r="D135" s="63"/>
      <c r="E135" s="63" t="s">
        <v>13</v>
      </c>
      <c r="F135" s="63" t="s">
        <v>10</v>
      </c>
      <c r="G135" s="64">
        <v>5402</v>
      </c>
      <c r="H135" s="64">
        <f t="shared" si="3"/>
        <v>5314</v>
      </c>
      <c r="I135" s="65">
        <v>88</v>
      </c>
      <c r="J135" s="104">
        <v>0</v>
      </c>
      <c r="K135" s="104">
        <v>0</v>
      </c>
      <c r="L135" s="64">
        <v>0</v>
      </c>
      <c r="M135" s="66"/>
      <c r="N135" s="102"/>
    </row>
    <row r="136" spans="1:14" ht="14.25" customHeight="1">
      <c r="A136" s="61" t="s">
        <v>269</v>
      </c>
      <c r="B136" s="62" t="s">
        <v>446</v>
      </c>
      <c r="C136" s="62" t="s">
        <v>7</v>
      </c>
      <c r="D136" s="63" t="s">
        <v>270</v>
      </c>
      <c r="E136" s="63" t="s">
        <v>17</v>
      </c>
      <c r="F136" s="63" t="s">
        <v>10</v>
      </c>
      <c r="G136" s="64">
        <v>780</v>
      </c>
      <c r="H136" s="64">
        <f t="shared" si="3"/>
        <v>0</v>
      </c>
      <c r="I136" s="104">
        <v>0</v>
      </c>
      <c r="J136" s="104">
        <v>0</v>
      </c>
      <c r="K136" s="65">
        <v>780</v>
      </c>
      <c r="L136" s="64">
        <v>0</v>
      </c>
      <c r="M136" s="66"/>
      <c r="N136" s="102"/>
    </row>
    <row r="137" spans="1:14" ht="14.25" customHeight="1">
      <c r="A137" s="61" t="s">
        <v>272</v>
      </c>
      <c r="B137" s="62" t="s">
        <v>447</v>
      </c>
      <c r="C137" s="62" t="s">
        <v>7</v>
      </c>
      <c r="D137" s="63" t="s">
        <v>15</v>
      </c>
      <c r="E137" s="63" t="s">
        <v>17</v>
      </c>
      <c r="F137" s="63" t="s">
        <v>10</v>
      </c>
      <c r="G137" s="64">
        <v>68</v>
      </c>
      <c r="H137" s="64">
        <f t="shared" si="3"/>
        <v>0</v>
      </c>
      <c r="I137" s="104">
        <v>0</v>
      </c>
      <c r="J137" s="104">
        <v>0</v>
      </c>
      <c r="K137" s="65">
        <v>68</v>
      </c>
      <c r="L137" s="64">
        <v>0</v>
      </c>
      <c r="M137" s="66"/>
      <c r="N137" s="102"/>
    </row>
    <row r="138" spans="1:14" ht="14.25" customHeight="1">
      <c r="A138" s="61" t="s">
        <v>274</v>
      </c>
      <c r="B138" s="62" t="s">
        <v>448</v>
      </c>
      <c r="C138" s="62" t="s">
        <v>7</v>
      </c>
      <c r="D138" s="63"/>
      <c r="E138" s="63" t="s">
        <v>13</v>
      </c>
      <c r="F138" s="63" t="s">
        <v>10</v>
      </c>
      <c r="G138" s="64">
        <v>292</v>
      </c>
      <c r="H138" s="64">
        <f t="shared" si="3"/>
        <v>281</v>
      </c>
      <c r="I138" s="65">
        <v>11</v>
      </c>
      <c r="J138" s="104">
        <v>0</v>
      </c>
      <c r="K138" s="104">
        <v>0</v>
      </c>
      <c r="L138" s="64">
        <v>0</v>
      </c>
      <c r="M138" s="66"/>
      <c r="N138" s="102"/>
    </row>
    <row r="139" spans="1:14" ht="14.25" customHeight="1">
      <c r="A139" s="61" t="s">
        <v>276</v>
      </c>
      <c r="B139" s="62" t="s">
        <v>449</v>
      </c>
      <c r="C139" s="62" t="s">
        <v>7</v>
      </c>
      <c r="D139" s="63"/>
      <c r="E139" s="63" t="s">
        <v>13</v>
      </c>
      <c r="F139" s="63" t="s">
        <v>10</v>
      </c>
      <c r="G139" s="64">
        <v>58</v>
      </c>
      <c r="H139" s="64">
        <f t="shared" si="3"/>
        <v>0</v>
      </c>
      <c r="I139" s="65">
        <v>58</v>
      </c>
      <c r="J139" s="104">
        <v>0</v>
      </c>
      <c r="K139" s="104">
        <v>0</v>
      </c>
      <c r="L139" s="64">
        <v>0</v>
      </c>
      <c r="M139" s="66"/>
      <c r="N139" s="102"/>
    </row>
    <row r="140" spans="1:14" ht="14.25" customHeight="1">
      <c r="A140" s="61" t="s">
        <v>278</v>
      </c>
      <c r="B140" s="62" t="s">
        <v>450</v>
      </c>
      <c r="C140" s="62" t="s">
        <v>7</v>
      </c>
      <c r="D140" s="63"/>
      <c r="E140" s="63" t="s">
        <v>13</v>
      </c>
      <c r="F140" s="63" t="s">
        <v>10</v>
      </c>
      <c r="G140" s="64">
        <v>576</v>
      </c>
      <c r="H140" s="64">
        <f t="shared" si="3"/>
        <v>0</v>
      </c>
      <c r="I140" s="65">
        <v>60</v>
      </c>
      <c r="J140" s="65">
        <v>516</v>
      </c>
      <c r="K140" s="104">
        <v>0</v>
      </c>
      <c r="L140" s="64">
        <v>0</v>
      </c>
      <c r="M140" s="66"/>
      <c r="N140" s="102"/>
    </row>
    <row r="141" spans="1:14" ht="14.25" customHeight="1">
      <c r="A141" s="61" t="s">
        <v>280</v>
      </c>
      <c r="B141" s="62" t="s">
        <v>451</v>
      </c>
      <c r="C141" s="62" t="s">
        <v>7</v>
      </c>
      <c r="D141" s="63"/>
      <c r="E141" s="63" t="s">
        <v>13</v>
      </c>
      <c r="F141" s="63" t="s">
        <v>10</v>
      </c>
      <c r="G141" s="64">
        <v>200</v>
      </c>
      <c r="H141" s="64">
        <f t="shared" si="3"/>
        <v>0</v>
      </c>
      <c r="I141" s="104">
        <v>0</v>
      </c>
      <c r="J141" s="65">
        <v>200</v>
      </c>
      <c r="K141" s="104">
        <v>0</v>
      </c>
      <c r="L141" s="64">
        <v>0</v>
      </c>
      <c r="M141" s="66"/>
      <c r="N141" s="102"/>
    </row>
    <row r="142" spans="1:14" ht="14.25" customHeight="1">
      <c r="A142" s="61" t="s">
        <v>282</v>
      </c>
      <c r="B142" s="62" t="s">
        <v>452</v>
      </c>
      <c r="C142" s="62" t="s">
        <v>7</v>
      </c>
      <c r="D142" s="63"/>
      <c r="E142" s="63" t="s">
        <v>13</v>
      </c>
      <c r="F142" s="63" t="s">
        <v>10</v>
      </c>
      <c r="G142" s="64">
        <v>641</v>
      </c>
      <c r="H142" s="64">
        <f t="shared" si="3"/>
        <v>0</v>
      </c>
      <c r="I142" s="65">
        <v>115</v>
      </c>
      <c r="J142" s="65">
        <v>526</v>
      </c>
      <c r="K142" s="104">
        <v>0</v>
      </c>
      <c r="L142" s="64">
        <v>0</v>
      </c>
      <c r="M142" s="66"/>
      <c r="N142" s="102"/>
    </row>
    <row r="143" spans="1:14" ht="14.25" customHeight="1">
      <c r="A143" s="61" t="s">
        <v>284</v>
      </c>
      <c r="B143" s="62" t="s">
        <v>453</v>
      </c>
      <c r="C143" s="62" t="s">
        <v>7</v>
      </c>
      <c r="D143" s="63"/>
      <c r="E143" s="63" t="s">
        <v>13</v>
      </c>
      <c r="F143" s="63" t="s">
        <v>10</v>
      </c>
      <c r="G143" s="64">
        <v>18</v>
      </c>
      <c r="H143" s="64">
        <f t="shared" si="3"/>
        <v>18</v>
      </c>
      <c r="I143" s="104">
        <v>0</v>
      </c>
      <c r="J143" s="104">
        <v>0</v>
      </c>
      <c r="K143" s="104">
        <v>0</v>
      </c>
      <c r="L143" s="64">
        <v>0</v>
      </c>
      <c r="M143" s="66"/>
      <c r="N143" s="102"/>
    </row>
    <row r="144" spans="1:14" ht="14.25" customHeight="1">
      <c r="A144" s="61" t="s">
        <v>286</v>
      </c>
      <c r="B144" s="62" t="s">
        <v>422</v>
      </c>
      <c r="C144" s="62" t="s">
        <v>7</v>
      </c>
      <c r="D144" s="63"/>
      <c r="E144" s="63" t="s">
        <v>13</v>
      </c>
      <c r="F144" s="63" t="s">
        <v>10</v>
      </c>
      <c r="G144" s="64">
        <v>323</v>
      </c>
      <c r="H144" s="64">
        <f t="shared" si="3"/>
        <v>0</v>
      </c>
      <c r="I144" s="104">
        <v>0</v>
      </c>
      <c r="J144" s="65">
        <v>323</v>
      </c>
      <c r="K144" s="104">
        <v>0</v>
      </c>
      <c r="L144" s="64">
        <v>0</v>
      </c>
      <c r="M144" s="66"/>
      <c r="N144" s="102"/>
    </row>
    <row r="145" spans="1:14" ht="14.25" customHeight="1">
      <c r="A145" s="61" t="s">
        <v>288</v>
      </c>
      <c r="B145" s="62" t="s">
        <v>422</v>
      </c>
      <c r="C145" s="62" t="s">
        <v>7</v>
      </c>
      <c r="D145" s="63"/>
      <c r="E145" s="63" t="s">
        <v>13</v>
      </c>
      <c r="F145" s="63" t="s">
        <v>10</v>
      </c>
      <c r="G145" s="64">
        <v>802</v>
      </c>
      <c r="H145" s="64">
        <f t="shared" si="3"/>
        <v>730</v>
      </c>
      <c r="I145" s="65">
        <v>72</v>
      </c>
      <c r="J145" s="104">
        <v>0</v>
      </c>
      <c r="K145" s="104">
        <v>0</v>
      </c>
      <c r="L145" s="64">
        <v>0</v>
      </c>
      <c r="M145" s="66"/>
      <c r="N145" s="102"/>
    </row>
    <row r="146" spans="1:14" ht="14.25" customHeight="1">
      <c r="A146" s="61" t="s">
        <v>290</v>
      </c>
      <c r="B146" s="62" t="s">
        <v>454</v>
      </c>
      <c r="C146" s="62" t="s">
        <v>7</v>
      </c>
      <c r="D146" s="63"/>
      <c r="E146" s="63" t="s">
        <v>13</v>
      </c>
      <c r="F146" s="63" t="s">
        <v>10</v>
      </c>
      <c r="G146" s="64">
        <v>4591</v>
      </c>
      <c r="H146" s="64">
        <f t="shared" si="3"/>
        <v>3278</v>
      </c>
      <c r="I146" s="65">
        <v>1313</v>
      </c>
      <c r="J146" s="104">
        <v>0</v>
      </c>
      <c r="K146" s="104">
        <v>0</v>
      </c>
      <c r="L146" s="64">
        <v>0</v>
      </c>
      <c r="M146" s="66"/>
      <c r="N146" s="102"/>
    </row>
    <row r="147" spans="1:14" ht="14.25" customHeight="1">
      <c r="A147" s="61" t="s">
        <v>291</v>
      </c>
      <c r="B147" s="62" t="s">
        <v>455</v>
      </c>
      <c r="C147" s="62" t="s">
        <v>7</v>
      </c>
      <c r="D147" s="63"/>
      <c r="E147" s="63" t="s">
        <v>13</v>
      </c>
      <c r="F147" s="63" t="s">
        <v>10</v>
      </c>
      <c r="G147" s="64">
        <v>6906</v>
      </c>
      <c r="H147" s="64">
        <f t="shared" si="3"/>
        <v>6906</v>
      </c>
      <c r="I147" s="104">
        <v>0</v>
      </c>
      <c r="J147" s="104">
        <v>0</v>
      </c>
      <c r="K147" s="104">
        <v>0</v>
      </c>
      <c r="L147" s="64">
        <v>0</v>
      </c>
      <c r="M147" s="66"/>
      <c r="N147" s="102"/>
    </row>
    <row r="148" spans="1:14" ht="14.25" customHeight="1">
      <c r="A148" s="61" t="s">
        <v>293</v>
      </c>
      <c r="B148" s="62" t="s">
        <v>456</v>
      </c>
      <c r="C148" s="62" t="s">
        <v>7</v>
      </c>
      <c r="D148" s="63"/>
      <c r="E148" s="63" t="s">
        <v>13</v>
      </c>
      <c r="F148" s="63" t="s">
        <v>10</v>
      </c>
      <c r="G148" s="64">
        <v>182</v>
      </c>
      <c r="H148" s="64">
        <f t="shared" si="3"/>
        <v>182</v>
      </c>
      <c r="I148" s="104">
        <v>0</v>
      </c>
      <c r="J148" s="104">
        <v>0</v>
      </c>
      <c r="K148" s="104">
        <v>0</v>
      </c>
      <c r="L148" s="64">
        <v>0</v>
      </c>
      <c r="M148" s="66"/>
      <c r="N148" s="102"/>
    </row>
    <row r="149" spans="1:14" ht="14.25" customHeight="1">
      <c r="A149" s="61" t="s">
        <v>294</v>
      </c>
      <c r="B149" s="62" t="s">
        <v>457</v>
      </c>
      <c r="C149" s="62" t="s">
        <v>7</v>
      </c>
      <c r="D149" s="63"/>
      <c r="E149" s="63" t="s">
        <v>13</v>
      </c>
      <c r="F149" s="63" t="s">
        <v>10</v>
      </c>
      <c r="G149" s="64">
        <v>3308</v>
      </c>
      <c r="H149" s="64">
        <f t="shared" si="3"/>
        <v>3308</v>
      </c>
      <c r="I149" s="104">
        <v>0</v>
      </c>
      <c r="J149" s="104">
        <v>0</v>
      </c>
      <c r="K149" s="104">
        <v>0</v>
      </c>
      <c r="L149" s="64">
        <v>0</v>
      </c>
      <c r="M149" s="66"/>
      <c r="N149" s="102"/>
    </row>
    <row r="150" spans="1:14" ht="14.25" customHeight="1">
      <c r="A150" s="61" t="s">
        <v>296</v>
      </c>
      <c r="B150" s="62" t="s">
        <v>458</v>
      </c>
      <c r="C150" s="62" t="s">
        <v>7</v>
      </c>
      <c r="D150" s="63" t="s">
        <v>297</v>
      </c>
      <c r="E150" s="63" t="s">
        <v>17</v>
      </c>
      <c r="F150" s="63" t="s">
        <v>10</v>
      </c>
      <c r="G150" s="64">
        <v>728</v>
      </c>
      <c r="H150" s="64">
        <f t="shared" si="3"/>
        <v>0</v>
      </c>
      <c r="I150" s="104">
        <v>0</v>
      </c>
      <c r="J150" s="104">
        <v>0</v>
      </c>
      <c r="K150" s="104">
        <v>728</v>
      </c>
      <c r="L150" s="64">
        <v>0</v>
      </c>
      <c r="M150" s="66"/>
      <c r="N150" s="102"/>
    </row>
    <row r="151" spans="1:14" ht="14.25" customHeight="1">
      <c r="A151" s="61" t="s">
        <v>299</v>
      </c>
      <c r="B151" s="62" t="s">
        <v>459</v>
      </c>
      <c r="C151" s="62" t="s">
        <v>7</v>
      </c>
      <c r="D151" s="63"/>
      <c r="E151" s="63" t="s">
        <v>13</v>
      </c>
      <c r="F151" s="63" t="s">
        <v>10</v>
      </c>
      <c r="G151" s="64">
        <v>1524</v>
      </c>
      <c r="H151" s="64">
        <f t="shared" si="3"/>
        <v>0</v>
      </c>
      <c r="I151" s="104">
        <v>0</v>
      </c>
      <c r="J151" s="104">
        <v>1524</v>
      </c>
      <c r="K151" s="104">
        <v>0</v>
      </c>
      <c r="L151" s="64">
        <v>0</v>
      </c>
      <c r="M151" s="66"/>
      <c r="N151" s="102"/>
    </row>
    <row r="152" spans="1:14" ht="14.25" customHeight="1">
      <c r="A152" s="61" t="s">
        <v>301</v>
      </c>
      <c r="B152" s="62" t="s">
        <v>460</v>
      </c>
      <c r="C152" s="62" t="s">
        <v>7</v>
      </c>
      <c r="D152" s="63"/>
      <c r="E152" s="63" t="s">
        <v>13</v>
      </c>
      <c r="F152" s="63" t="s">
        <v>10</v>
      </c>
      <c r="G152" s="64">
        <v>275</v>
      </c>
      <c r="H152" s="64">
        <f t="shared" si="3"/>
        <v>275</v>
      </c>
      <c r="I152" s="104">
        <v>0</v>
      </c>
      <c r="J152" s="104">
        <v>0</v>
      </c>
      <c r="K152" s="104">
        <v>0</v>
      </c>
      <c r="L152" s="64">
        <v>0</v>
      </c>
      <c r="M152" s="66"/>
      <c r="N152" s="102"/>
    </row>
    <row r="153" spans="1:14" ht="14.25" customHeight="1">
      <c r="A153" s="61" t="s">
        <v>303</v>
      </c>
      <c r="B153" s="62" t="s">
        <v>460</v>
      </c>
      <c r="C153" s="62" t="s">
        <v>7</v>
      </c>
      <c r="D153" s="63"/>
      <c r="E153" s="63" t="s">
        <v>13</v>
      </c>
      <c r="F153" s="63" t="s">
        <v>10</v>
      </c>
      <c r="G153" s="64">
        <v>146</v>
      </c>
      <c r="H153" s="64">
        <f t="shared" si="3"/>
        <v>146</v>
      </c>
      <c r="I153" s="104">
        <v>0</v>
      </c>
      <c r="J153" s="104">
        <v>0</v>
      </c>
      <c r="K153" s="104">
        <v>0</v>
      </c>
      <c r="L153" s="64">
        <v>0</v>
      </c>
      <c r="M153" s="66"/>
      <c r="N153" s="102"/>
    </row>
    <row r="154" spans="1:14" ht="14.25" customHeight="1">
      <c r="A154" s="61" t="s">
        <v>304</v>
      </c>
      <c r="B154" s="62" t="s">
        <v>460</v>
      </c>
      <c r="C154" s="62" t="s">
        <v>7</v>
      </c>
      <c r="D154" s="63"/>
      <c r="E154" s="63" t="s">
        <v>13</v>
      </c>
      <c r="F154" s="63" t="s">
        <v>10</v>
      </c>
      <c r="G154" s="64">
        <v>124</v>
      </c>
      <c r="H154" s="64">
        <f t="shared" si="3"/>
        <v>124</v>
      </c>
      <c r="I154" s="104">
        <v>0</v>
      </c>
      <c r="J154" s="104">
        <v>0</v>
      </c>
      <c r="K154" s="104">
        <v>0</v>
      </c>
      <c r="L154" s="64">
        <v>0</v>
      </c>
      <c r="M154" s="66"/>
      <c r="N154" s="102"/>
    </row>
    <row r="155" spans="1:14" ht="14.25" customHeight="1">
      <c r="A155" s="61" t="s">
        <v>306</v>
      </c>
      <c r="B155" s="62" t="s">
        <v>460</v>
      </c>
      <c r="C155" s="62" t="s">
        <v>7</v>
      </c>
      <c r="D155" s="63"/>
      <c r="E155" s="63" t="s">
        <v>13</v>
      </c>
      <c r="F155" s="63" t="s">
        <v>10</v>
      </c>
      <c r="G155" s="64">
        <v>73</v>
      </c>
      <c r="H155" s="64">
        <f t="shared" si="3"/>
        <v>73</v>
      </c>
      <c r="I155" s="104">
        <v>0</v>
      </c>
      <c r="J155" s="104">
        <v>0</v>
      </c>
      <c r="K155" s="104">
        <v>0</v>
      </c>
      <c r="L155" s="64">
        <v>0</v>
      </c>
      <c r="M155" s="66"/>
      <c r="N155" s="102"/>
    </row>
    <row r="156" spans="1:14" ht="14.25" customHeight="1">
      <c r="A156" s="61" t="s">
        <v>308</v>
      </c>
      <c r="B156" s="62" t="s">
        <v>461</v>
      </c>
      <c r="C156" s="62" t="s">
        <v>7</v>
      </c>
      <c r="D156" s="63"/>
      <c r="E156" s="63" t="s">
        <v>13</v>
      </c>
      <c r="F156" s="63" t="s">
        <v>10</v>
      </c>
      <c r="G156" s="64">
        <v>135</v>
      </c>
      <c r="H156" s="64">
        <f t="shared" si="3"/>
        <v>0</v>
      </c>
      <c r="I156" s="104">
        <v>135</v>
      </c>
      <c r="J156" s="104">
        <v>0</v>
      </c>
      <c r="K156" s="104">
        <v>0</v>
      </c>
      <c r="L156" s="64">
        <v>0</v>
      </c>
      <c r="M156" s="66"/>
      <c r="N156" s="102"/>
    </row>
    <row r="157" spans="1:14" ht="14.25" customHeight="1">
      <c r="A157" s="61" t="s">
        <v>310</v>
      </c>
      <c r="B157" s="62" t="s">
        <v>460</v>
      </c>
      <c r="C157" s="62" t="s">
        <v>7</v>
      </c>
      <c r="D157" s="63"/>
      <c r="E157" s="63" t="s">
        <v>13</v>
      </c>
      <c r="F157" s="63" t="s">
        <v>10</v>
      </c>
      <c r="G157" s="64">
        <v>837</v>
      </c>
      <c r="H157" s="64">
        <f t="shared" si="3"/>
        <v>837</v>
      </c>
      <c r="I157" s="104">
        <v>0</v>
      </c>
      <c r="J157" s="104">
        <v>0</v>
      </c>
      <c r="K157" s="104">
        <v>0</v>
      </c>
      <c r="L157" s="64">
        <v>0</v>
      </c>
      <c r="M157" s="66"/>
      <c r="N157" s="102"/>
    </row>
    <row r="158" spans="1:14" ht="14.25" customHeight="1">
      <c r="A158" s="61" t="s">
        <v>312</v>
      </c>
      <c r="B158" s="62" t="s">
        <v>462</v>
      </c>
      <c r="C158" s="62" t="s">
        <v>7</v>
      </c>
      <c r="D158" s="63"/>
      <c r="E158" s="63" t="s">
        <v>13</v>
      </c>
      <c r="F158" s="63" t="s">
        <v>10</v>
      </c>
      <c r="G158" s="64">
        <v>31</v>
      </c>
      <c r="H158" s="64">
        <f t="shared" si="3"/>
        <v>0</v>
      </c>
      <c r="I158" s="65">
        <v>31</v>
      </c>
      <c r="J158" s="104">
        <v>0</v>
      </c>
      <c r="K158" s="104">
        <v>0</v>
      </c>
      <c r="L158" s="64">
        <v>0</v>
      </c>
      <c r="M158" s="66"/>
      <c r="N158" s="102"/>
    </row>
    <row r="159" spans="1:14" ht="14.25" customHeight="1">
      <c r="A159" s="105">
        <v>1359</v>
      </c>
      <c r="B159" s="62" t="s">
        <v>463</v>
      </c>
      <c r="C159" s="62" t="s">
        <v>7</v>
      </c>
      <c r="D159" s="63"/>
      <c r="E159" s="63" t="s">
        <v>13</v>
      </c>
      <c r="F159" s="63" t="s">
        <v>10</v>
      </c>
      <c r="G159" s="64">
        <v>1240</v>
      </c>
      <c r="H159" s="64">
        <f t="shared" si="3"/>
        <v>0</v>
      </c>
      <c r="I159" s="65">
        <v>251</v>
      </c>
      <c r="J159" s="65">
        <v>989</v>
      </c>
      <c r="K159" s="104">
        <v>0</v>
      </c>
      <c r="L159" s="64">
        <v>0</v>
      </c>
      <c r="M159" s="66"/>
      <c r="N159" s="102"/>
    </row>
    <row r="160" spans="1:14" ht="14.25" customHeight="1">
      <c r="A160" s="105">
        <v>1360</v>
      </c>
      <c r="B160" s="62" t="s">
        <v>464</v>
      </c>
      <c r="C160" s="62" t="s">
        <v>7</v>
      </c>
      <c r="D160" s="63"/>
      <c r="E160" s="63" t="s">
        <v>13</v>
      </c>
      <c r="F160" s="63" t="s">
        <v>10</v>
      </c>
      <c r="G160" s="64">
        <v>1004</v>
      </c>
      <c r="H160" s="64">
        <f t="shared" si="3"/>
        <v>0</v>
      </c>
      <c r="I160" s="104">
        <v>0</v>
      </c>
      <c r="J160" s="104">
        <v>1004</v>
      </c>
      <c r="K160" s="104">
        <v>0</v>
      </c>
      <c r="L160" s="64">
        <v>0</v>
      </c>
      <c r="M160" s="66"/>
      <c r="N160" s="102"/>
    </row>
    <row r="161" spans="1:14" ht="14.25" customHeight="1">
      <c r="A161" s="105">
        <v>1361</v>
      </c>
      <c r="B161" s="62" t="s">
        <v>465</v>
      </c>
      <c r="C161" s="62" t="s">
        <v>7</v>
      </c>
      <c r="D161" s="63"/>
      <c r="E161" s="63" t="s">
        <v>13</v>
      </c>
      <c r="F161" s="63" t="s">
        <v>10</v>
      </c>
      <c r="G161" s="64">
        <v>1995</v>
      </c>
      <c r="H161" s="64">
        <f t="shared" si="3"/>
        <v>0</v>
      </c>
      <c r="I161" s="104">
        <v>0</v>
      </c>
      <c r="J161" s="104">
        <v>1995</v>
      </c>
      <c r="K161" s="104">
        <v>0</v>
      </c>
      <c r="L161" s="64">
        <v>0</v>
      </c>
      <c r="M161" s="66"/>
      <c r="N161" s="102"/>
    </row>
    <row r="162" spans="1:14" ht="14.25" customHeight="1">
      <c r="A162" s="61" t="s">
        <v>320</v>
      </c>
      <c r="B162" s="62" t="s">
        <v>466</v>
      </c>
      <c r="C162" s="62" t="s">
        <v>7</v>
      </c>
      <c r="D162" s="63"/>
      <c r="E162" s="63" t="s">
        <v>13</v>
      </c>
      <c r="F162" s="63" t="s">
        <v>10</v>
      </c>
      <c r="G162" s="64">
        <v>208</v>
      </c>
      <c r="H162" s="64">
        <f t="shared" si="3"/>
        <v>208</v>
      </c>
      <c r="I162" s="104">
        <v>0</v>
      </c>
      <c r="J162" s="104">
        <v>0</v>
      </c>
      <c r="K162" s="104">
        <v>0</v>
      </c>
      <c r="L162" s="64">
        <v>0</v>
      </c>
      <c r="M162" s="66"/>
      <c r="N162" s="102"/>
    </row>
    <row r="163" spans="1:14" ht="14.25" customHeight="1">
      <c r="A163" s="61" t="s">
        <v>321</v>
      </c>
      <c r="B163" s="62" t="s">
        <v>467</v>
      </c>
      <c r="C163" s="62" t="s">
        <v>7</v>
      </c>
      <c r="D163" s="63"/>
      <c r="E163" s="63" t="s">
        <v>13</v>
      </c>
      <c r="F163" s="63" t="s">
        <v>10</v>
      </c>
      <c r="G163" s="64">
        <v>17</v>
      </c>
      <c r="H163" s="64">
        <f t="shared" si="3"/>
        <v>0</v>
      </c>
      <c r="I163" s="104">
        <v>0</v>
      </c>
      <c r="J163" s="65">
        <v>17</v>
      </c>
      <c r="K163" s="104">
        <v>0</v>
      </c>
      <c r="L163" s="64">
        <v>0</v>
      </c>
      <c r="M163" s="66"/>
      <c r="N163" s="102"/>
    </row>
    <row r="164" spans="1:14" ht="14.25" customHeight="1">
      <c r="A164" s="61" t="s">
        <v>323</v>
      </c>
      <c r="B164" s="62" t="s">
        <v>467</v>
      </c>
      <c r="C164" s="62" t="s">
        <v>7</v>
      </c>
      <c r="D164" s="63"/>
      <c r="E164" s="63" t="s">
        <v>13</v>
      </c>
      <c r="F164" s="63" t="s">
        <v>10</v>
      </c>
      <c r="G164" s="64">
        <v>3</v>
      </c>
      <c r="H164" s="64">
        <f t="shared" si="3"/>
        <v>0</v>
      </c>
      <c r="I164" s="104">
        <v>0</v>
      </c>
      <c r="J164" s="65">
        <v>3</v>
      </c>
      <c r="K164" s="104">
        <v>0</v>
      </c>
      <c r="L164" s="64">
        <v>0</v>
      </c>
      <c r="M164" s="66"/>
      <c r="N164" s="102"/>
    </row>
    <row r="165" spans="1:14" ht="14.25" customHeight="1">
      <c r="A165" s="61" t="s">
        <v>325</v>
      </c>
      <c r="B165" s="62" t="s">
        <v>467</v>
      </c>
      <c r="C165" s="62" t="s">
        <v>7</v>
      </c>
      <c r="D165" s="63"/>
      <c r="E165" s="63" t="s">
        <v>13</v>
      </c>
      <c r="F165" s="63" t="s">
        <v>10</v>
      </c>
      <c r="G165" s="64">
        <v>7</v>
      </c>
      <c r="H165" s="64">
        <f t="shared" si="3"/>
        <v>7</v>
      </c>
      <c r="I165" s="104">
        <v>0</v>
      </c>
      <c r="J165" s="104">
        <v>0</v>
      </c>
      <c r="K165" s="104">
        <v>0</v>
      </c>
      <c r="L165" s="64">
        <v>0</v>
      </c>
      <c r="M165" s="66"/>
      <c r="N165" s="102"/>
    </row>
    <row r="166" spans="1:14" ht="14.25" customHeight="1">
      <c r="A166" s="67" t="s">
        <v>477</v>
      </c>
      <c r="B166" s="62" t="s">
        <v>466</v>
      </c>
      <c r="C166" s="62" t="s">
        <v>7</v>
      </c>
      <c r="D166" s="63"/>
      <c r="E166" s="63" t="s">
        <v>9</v>
      </c>
      <c r="F166" s="63" t="s">
        <v>491</v>
      </c>
      <c r="G166" s="64">
        <v>142</v>
      </c>
      <c r="H166" s="64">
        <f t="shared" si="3"/>
        <v>142</v>
      </c>
      <c r="I166" s="65">
        <v>0</v>
      </c>
      <c r="J166" s="65">
        <v>0</v>
      </c>
      <c r="K166" s="65">
        <v>0</v>
      </c>
      <c r="L166" s="64">
        <v>0</v>
      </c>
      <c r="M166" s="66"/>
      <c r="N166" s="102"/>
    </row>
    <row r="167" spans="1:14" ht="14.25" customHeight="1">
      <c r="A167" s="67" t="s">
        <v>478</v>
      </c>
      <c r="B167" s="62" t="s">
        <v>484</v>
      </c>
      <c r="C167" s="62" t="s">
        <v>7</v>
      </c>
      <c r="D167" s="63"/>
      <c r="E167" s="63" t="s">
        <v>13</v>
      </c>
      <c r="F167" s="63" t="s">
        <v>491</v>
      </c>
      <c r="G167" s="64">
        <v>256</v>
      </c>
      <c r="H167" s="64">
        <f t="shared" si="3"/>
        <v>0</v>
      </c>
      <c r="I167" s="65">
        <v>0</v>
      </c>
      <c r="J167" s="65">
        <v>256</v>
      </c>
      <c r="K167" s="65">
        <v>0</v>
      </c>
      <c r="L167" s="64">
        <v>0</v>
      </c>
      <c r="M167" s="66"/>
      <c r="N167" s="102"/>
    </row>
    <row r="168" spans="1:14" ht="14.25" customHeight="1">
      <c r="A168" s="68" t="s">
        <v>480</v>
      </c>
      <c r="B168" s="62" t="s">
        <v>486</v>
      </c>
      <c r="C168" s="62" t="s">
        <v>7</v>
      </c>
      <c r="D168" s="63"/>
      <c r="E168" s="63" t="s">
        <v>13</v>
      </c>
      <c r="F168" s="63" t="s">
        <v>491</v>
      </c>
      <c r="G168" s="64">
        <v>2140</v>
      </c>
      <c r="H168" s="64">
        <f t="shared" si="3"/>
        <v>2110</v>
      </c>
      <c r="I168" s="65">
        <v>0</v>
      </c>
      <c r="J168" s="104">
        <v>30</v>
      </c>
      <c r="K168" s="65">
        <v>0</v>
      </c>
      <c r="L168" s="64">
        <v>0</v>
      </c>
      <c r="M168" s="66"/>
      <c r="N168" s="102"/>
    </row>
    <row r="169" spans="1:14" ht="14.25" customHeight="1">
      <c r="A169" s="68" t="s">
        <v>481</v>
      </c>
      <c r="B169" s="62" t="s">
        <v>487</v>
      </c>
      <c r="C169" s="62" t="s">
        <v>7</v>
      </c>
      <c r="D169" s="63"/>
      <c r="E169" s="63" t="s">
        <v>490</v>
      </c>
      <c r="F169" s="63" t="s">
        <v>491</v>
      </c>
      <c r="G169" s="64">
        <v>30</v>
      </c>
      <c r="H169" s="64">
        <f t="shared" si="3"/>
        <v>30</v>
      </c>
      <c r="I169" s="65">
        <v>0</v>
      </c>
      <c r="J169" s="65">
        <v>0</v>
      </c>
      <c r="K169" s="65">
        <v>0</v>
      </c>
      <c r="L169" s="64">
        <v>0</v>
      </c>
      <c r="M169" s="66"/>
      <c r="N169" s="102"/>
    </row>
    <row r="170" spans="1:14" ht="14.25" customHeight="1">
      <c r="A170" s="68" t="s">
        <v>482</v>
      </c>
      <c r="B170" s="62" t="s">
        <v>488</v>
      </c>
      <c r="C170" s="62" t="s">
        <v>7</v>
      </c>
      <c r="D170" s="63"/>
      <c r="E170" s="63" t="s">
        <v>13</v>
      </c>
      <c r="F170" s="63" t="s">
        <v>491</v>
      </c>
      <c r="G170" s="64">
        <v>56</v>
      </c>
      <c r="H170" s="64">
        <f t="shared" si="3"/>
        <v>0</v>
      </c>
      <c r="I170" s="65">
        <v>0</v>
      </c>
      <c r="J170" s="65">
        <v>56</v>
      </c>
      <c r="K170" s="65">
        <v>0</v>
      </c>
      <c r="L170" s="64">
        <v>0</v>
      </c>
      <c r="M170" s="66"/>
      <c r="N170" s="102"/>
    </row>
    <row r="171" spans="1:14" ht="14.25" customHeight="1">
      <c r="A171" s="68" t="s">
        <v>483</v>
      </c>
      <c r="B171" s="62" t="s">
        <v>489</v>
      </c>
      <c r="C171" s="62" t="s">
        <v>7</v>
      </c>
      <c r="D171" s="63"/>
      <c r="E171" s="63" t="s">
        <v>13</v>
      </c>
      <c r="F171" s="63" t="s">
        <v>491</v>
      </c>
      <c r="G171" s="64">
        <v>440</v>
      </c>
      <c r="H171" s="64">
        <f t="shared" si="3"/>
        <v>440</v>
      </c>
      <c r="I171" s="65">
        <v>0</v>
      </c>
      <c r="J171" s="65">
        <v>0</v>
      </c>
      <c r="K171" s="65">
        <v>0</v>
      </c>
      <c r="L171" s="64">
        <v>0</v>
      </c>
      <c r="M171" s="66"/>
      <c r="N171" s="102"/>
    </row>
    <row r="172" spans="1:14" ht="14.25" customHeight="1">
      <c r="A172" s="68" t="s">
        <v>479</v>
      </c>
      <c r="B172" s="62" t="s">
        <v>485</v>
      </c>
      <c r="C172" s="62" t="s">
        <v>7</v>
      </c>
      <c r="D172" s="63"/>
      <c r="E172" s="63"/>
      <c r="F172" s="63" t="s">
        <v>491</v>
      </c>
      <c r="G172" s="64">
        <v>25</v>
      </c>
      <c r="H172" s="64">
        <f t="shared" si="3"/>
        <v>0</v>
      </c>
      <c r="I172" s="65">
        <v>0</v>
      </c>
      <c r="J172" s="65">
        <v>25</v>
      </c>
      <c r="K172" s="65">
        <v>0</v>
      </c>
      <c r="L172" s="64">
        <v>0</v>
      </c>
      <c r="M172" s="66"/>
      <c r="N172" s="102"/>
    </row>
    <row r="173" spans="1:13" ht="14.25" customHeight="1" thickBot="1">
      <c r="A173" s="109" t="s">
        <v>544</v>
      </c>
      <c r="B173" s="110"/>
      <c r="C173" s="110"/>
      <c r="D173" s="110"/>
      <c r="E173" s="110"/>
      <c r="F173" s="111"/>
      <c r="G173" s="69">
        <f aca="true" t="shared" si="4" ref="G173:L173">SUM(G4:G172)</f>
        <v>266858</v>
      </c>
      <c r="H173" s="69">
        <f t="shared" si="4"/>
        <v>93946</v>
      </c>
      <c r="I173" s="69">
        <f t="shared" si="4"/>
        <v>11955</v>
      </c>
      <c r="J173" s="69">
        <f t="shared" si="4"/>
        <v>46923</v>
      </c>
      <c r="K173" s="69">
        <f t="shared" si="4"/>
        <v>43681</v>
      </c>
      <c r="L173" s="69">
        <f t="shared" si="4"/>
        <v>70353</v>
      </c>
      <c r="M173" s="70"/>
    </row>
    <row r="175" ht="15">
      <c r="H175" s="102"/>
    </row>
  </sheetData>
  <mergeCells count="3">
    <mergeCell ref="A1:M1"/>
    <mergeCell ref="G2:L2"/>
    <mergeCell ref="A173:F173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80" zoomScaleNormal="80" workbookViewId="0" topLeftCell="A1">
      <selection activeCell="D34" sqref="D34"/>
    </sheetView>
  </sheetViews>
  <sheetFormatPr defaultColWidth="9.140625" defaultRowHeight="15"/>
  <cols>
    <col min="1" max="1" width="12.57421875" style="49" customWidth="1"/>
    <col min="2" max="2" width="51.00390625" style="49" customWidth="1"/>
    <col min="3" max="3" width="6.8515625" style="49" customWidth="1"/>
    <col min="4" max="4" width="14.421875" style="49" customWidth="1"/>
    <col min="5" max="6" width="9.140625" style="49" customWidth="1"/>
    <col min="7" max="8" width="13.7109375" style="49" customWidth="1"/>
    <col min="9" max="9" width="13.28125" style="49" customWidth="1"/>
    <col min="10" max="10" width="16.421875" style="49" customWidth="1"/>
    <col min="11" max="11" width="13.7109375" style="49" customWidth="1"/>
    <col min="12" max="12" width="11.28125" style="49" customWidth="1"/>
    <col min="13" max="13" width="15.28125" style="49" customWidth="1"/>
    <col min="14" max="16384" width="9.140625" style="49" customWidth="1"/>
  </cols>
  <sheetData>
    <row r="1" spans="1:13" ht="38.25" customHeight="1" thickBot="1">
      <c r="A1" s="106" t="s">
        <v>550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6.5" customHeight="1">
      <c r="A2" s="50" t="s">
        <v>538</v>
      </c>
      <c r="B2" s="51" t="s">
        <v>468</v>
      </c>
      <c r="C2" s="51" t="s">
        <v>539</v>
      </c>
      <c r="D2" s="51" t="s">
        <v>540</v>
      </c>
      <c r="E2" s="51" t="s">
        <v>541</v>
      </c>
      <c r="F2" s="51" t="s">
        <v>542</v>
      </c>
      <c r="G2" s="108" t="s">
        <v>543</v>
      </c>
      <c r="H2" s="108"/>
      <c r="I2" s="108"/>
      <c r="J2" s="108"/>
      <c r="K2" s="108"/>
      <c r="L2" s="108"/>
      <c r="M2" s="52"/>
    </row>
    <row r="3" spans="1:13" ht="16.5" customHeight="1" thickBot="1">
      <c r="A3" s="53"/>
      <c r="B3" s="54"/>
      <c r="C3" s="54"/>
      <c r="D3" s="54"/>
      <c r="E3" s="54"/>
      <c r="F3" s="54"/>
      <c r="G3" s="54" t="s">
        <v>544</v>
      </c>
      <c r="H3" s="54" t="s">
        <v>545</v>
      </c>
      <c r="I3" s="54" t="s">
        <v>546</v>
      </c>
      <c r="J3" s="54" t="s">
        <v>547</v>
      </c>
      <c r="K3" s="54" t="s">
        <v>549</v>
      </c>
      <c r="L3" s="54" t="s">
        <v>475</v>
      </c>
      <c r="M3" s="55" t="s">
        <v>548</v>
      </c>
    </row>
    <row r="4" spans="1:13" s="81" customFormat="1" ht="16.5" customHeight="1" thickTop="1">
      <c r="A4" s="71" t="s">
        <v>501</v>
      </c>
      <c r="B4" s="72"/>
      <c r="C4" s="83" t="s">
        <v>7</v>
      </c>
      <c r="D4" s="83"/>
      <c r="E4" s="83" t="s">
        <v>475</v>
      </c>
      <c r="F4" s="83" t="s">
        <v>502</v>
      </c>
      <c r="G4" s="73">
        <v>642</v>
      </c>
      <c r="H4" s="73">
        <f>(G4-I4-J4-K4-L4)</f>
        <v>0</v>
      </c>
      <c r="I4" s="74">
        <v>0</v>
      </c>
      <c r="J4" s="74">
        <v>0</v>
      </c>
      <c r="K4" s="74">
        <v>0</v>
      </c>
      <c r="L4" s="73">
        <f>(G4)</f>
        <v>642</v>
      </c>
      <c r="M4" s="75" t="s">
        <v>475</v>
      </c>
    </row>
    <row r="5" spans="1:13" s="81" customFormat="1" ht="16.5" customHeight="1">
      <c r="A5" s="76" t="s">
        <v>503</v>
      </c>
      <c r="B5" s="77" t="s">
        <v>521</v>
      </c>
      <c r="C5" s="82" t="s">
        <v>7</v>
      </c>
      <c r="D5" s="82"/>
      <c r="E5" s="82" t="s">
        <v>9</v>
      </c>
      <c r="F5" s="82" t="s">
        <v>502</v>
      </c>
      <c r="G5" s="78">
        <v>463</v>
      </c>
      <c r="H5" s="78">
        <f aca="true" t="shared" si="0" ref="H5:H19">(G5-I5-J5-K5-L5)</f>
        <v>0</v>
      </c>
      <c r="I5" s="79">
        <v>0</v>
      </c>
      <c r="J5" s="79">
        <v>0</v>
      </c>
      <c r="K5" s="79">
        <v>0</v>
      </c>
      <c r="L5" s="78">
        <f>(G5)</f>
        <v>463</v>
      </c>
      <c r="M5" s="80" t="s">
        <v>475</v>
      </c>
    </row>
    <row r="6" spans="1:13" s="81" customFormat="1" ht="16.5" customHeight="1">
      <c r="A6" s="76" t="s">
        <v>504</v>
      </c>
      <c r="B6" s="77" t="s">
        <v>522</v>
      </c>
      <c r="C6" s="82" t="s">
        <v>7</v>
      </c>
      <c r="D6" s="82"/>
      <c r="E6" s="82" t="s">
        <v>9</v>
      </c>
      <c r="F6" s="82" t="s">
        <v>502</v>
      </c>
      <c r="G6" s="78">
        <v>187</v>
      </c>
      <c r="H6" s="78">
        <f t="shared" si="0"/>
        <v>0</v>
      </c>
      <c r="I6" s="79">
        <v>0</v>
      </c>
      <c r="J6" s="79">
        <v>0</v>
      </c>
      <c r="K6" s="79">
        <v>0</v>
      </c>
      <c r="L6" s="78">
        <v>187</v>
      </c>
      <c r="M6" s="80"/>
    </row>
    <row r="7" spans="1:13" s="81" customFormat="1" ht="16.5" customHeight="1">
      <c r="A7" s="76" t="s">
        <v>505</v>
      </c>
      <c r="B7" s="77" t="s">
        <v>523</v>
      </c>
      <c r="C7" s="82" t="s">
        <v>7</v>
      </c>
      <c r="D7" s="82"/>
      <c r="E7" s="82" t="s">
        <v>9</v>
      </c>
      <c r="F7" s="82" t="s">
        <v>502</v>
      </c>
      <c r="G7" s="78">
        <v>5000</v>
      </c>
      <c r="H7" s="78">
        <f t="shared" si="0"/>
        <v>227</v>
      </c>
      <c r="I7" s="79">
        <v>0</v>
      </c>
      <c r="J7" s="79">
        <v>0</v>
      </c>
      <c r="K7" s="79">
        <v>0</v>
      </c>
      <c r="L7" s="78">
        <v>4773</v>
      </c>
      <c r="M7" s="80" t="s">
        <v>475</v>
      </c>
    </row>
    <row r="8" spans="1:13" s="81" customFormat="1" ht="16.5" customHeight="1">
      <c r="A8" s="76" t="s">
        <v>506</v>
      </c>
      <c r="B8" s="77" t="s">
        <v>524</v>
      </c>
      <c r="C8" s="82" t="s">
        <v>7</v>
      </c>
      <c r="D8" s="82" t="s">
        <v>507</v>
      </c>
      <c r="E8" s="82" t="s">
        <v>17</v>
      </c>
      <c r="F8" s="82" t="s">
        <v>502</v>
      </c>
      <c r="G8" s="78">
        <v>626</v>
      </c>
      <c r="H8" s="78">
        <f t="shared" si="0"/>
        <v>0</v>
      </c>
      <c r="I8" s="79">
        <v>0</v>
      </c>
      <c r="J8" s="79">
        <v>0</v>
      </c>
      <c r="K8" s="79">
        <v>626</v>
      </c>
      <c r="L8" s="78">
        <v>0</v>
      </c>
      <c r="M8" s="80"/>
    </row>
    <row r="9" spans="1:13" s="81" customFormat="1" ht="16.5" customHeight="1">
      <c r="A9" s="76" t="s">
        <v>508</v>
      </c>
      <c r="B9" s="77" t="s">
        <v>525</v>
      </c>
      <c r="C9" s="82" t="s">
        <v>7</v>
      </c>
      <c r="D9" s="82"/>
      <c r="E9" s="82" t="s">
        <v>13</v>
      </c>
      <c r="F9" s="82" t="s">
        <v>502</v>
      </c>
      <c r="G9" s="78">
        <v>827</v>
      </c>
      <c r="H9" s="78">
        <f t="shared" si="0"/>
        <v>802</v>
      </c>
      <c r="I9" s="79">
        <v>25</v>
      </c>
      <c r="J9" s="79">
        <v>0</v>
      </c>
      <c r="K9" s="79">
        <v>0</v>
      </c>
      <c r="L9" s="78">
        <v>0</v>
      </c>
      <c r="M9" s="80"/>
    </row>
    <row r="10" spans="1:13" s="81" customFormat="1" ht="16.5" customHeight="1">
      <c r="A10" s="76" t="s">
        <v>509</v>
      </c>
      <c r="B10" s="77" t="s">
        <v>526</v>
      </c>
      <c r="C10" s="82" t="s">
        <v>7</v>
      </c>
      <c r="D10" s="82" t="s">
        <v>15</v>
      </c>
      <c r="E10" s="82" t="s">
        <v>17</v>
      </c>
      <c r="F10" s="82" t="s">
        <v>502</v>
      </c>
      <c r="G10" s="78">
        <v>1697</v>
      </c>
      <c r="H10" s="78">
        <f t="shared" si="0"/>
        <v>0</v>
      </c>
      <c r="I10" s="79">
        <v>0</v>
      </c>
      <c r="J10" s="79">
        <v>0</v>
      </c>
      <c r="K10" s="79">
        <v>1697</v>
      </c>
      <c r="L10" s="78">
        <v>0</v>
      </c>
      <c r="M10" s="80"/>
    </row>
    <row r="11" spans="1:13" s="81" customFormat="1" ht="16.5" customHeight="1">
      <c r="A11" s="76" t="s">
        <v>510</v>
      </c>
      <c r="B11" s="77" t="s">
        <v>527</v>
      </c>
      <c r="C11" s="82" t="s">
        <v>7</v>
      </c>
      <c r="D11" s="82" t="s">
        <v>15</v>
      </c>
      <c r="E11" s="82" t="s">
        <v>17</v>
      </c>
      <c r="F11" s="82" t="s">
        <v>502</v>
      </c>
      <c r="G11" s="78">
        <v>105</v>
      </c>
      <c r="H11" s="78">
        <f t="shared" si="0"/>
        <v>0</v>
      </c>
      <c r="I11" s="79">
        <v>0</v>
      </c>
      <c r="J11" s="79">
        <v>0</v>
      </c>
      <c r="K11" s="79">
        <v>105</v>
      </c>
      <c r="L11" s="78">
        <v>0</v>
      </c>
      <c r="M11" s="80"/>
    </row>
    <row r="12" spans="1:13" s="81" customFormat="1" ht="16.5" customHeight="1">
      <c r="A12" s="76" t="s">
        <v>511</v>
      </c>
      <c r="B12" s="77" t="s">
        <v>523</v>
      </c>
      <c r="C12" s="82" t="s">
        <v>7</v>
      </c>
      <c r="D12" s="82"/>
      <c r="E12" s="82" t="s">
        <v>13</v>
      </c>
      <c r="F12" s="82" t="s">
        <v>502</v>
      </c>
      <c r="G12" s="78">
        <v>405</v>
      </c>
      <c r="H12" s="78">
        <f t="shared" si="0"/>
        <v>405</v>
      </c>
      <c r="I12" s="79">
        <v>0</v>
      </c>
      <c r="J12" s="79">
        <v>0</v>
      </c>
      <c r="K12" s="79">
        <v>0</v>
      </c>
      <c r="L12" s="78">
        <v>0</v>
      </c>
      <c r="M12" s="80"/>
    </row>
    <row r="13" spans="1:13" s="81" customFormat="1" ht="16.5" customHeight="1">
      <c r="A13" s="76" t="s">
        <v>512</v>
      </c>
      <c r="B13" s="77" t="s">
        <v>523</v>
      </c>
      <c r="C13" s="82" t="s">
        <v>7</v>
      </c>
      <c r="D13" s="82"/>
      <c r="E13" s="82" t="s">
        <v>13</v>
      </c>
      <c r="F13" s="82" t="s">
        <v>502</v>
      </c>
      <c r="G13" s="78">
        <v>2532</v>
      </c>
      <c r="H13" s="78">
        <f t="shared" si="0"/>
        <v>1320</v>
      </c>
      <c r="I13" s="79">
        <v>0</v>
      </c>
      <c r="J13" s="79">
        <v>0</v>
      </c>
      <c r="K13" s="79">
        <v>0</v>
      </c>
      <c r="L13" s="78">
        <v>1212</v>
      </c>
      <c r="M13" s="80" t="s">
        <v>475</v>
      </c>
    </row>
    <row r="14" spans="1:13" s="81" customFormat="1" ht="16.5" customHeight="1">
      <c r="A14" s="76" t="s">
        <v>513</v>
      </c>
      <c r="B14" s="77" t="s">
        <v>528</v>
      </c>
      <c r="C14" s="82" t="s">
        <v>7</v>
      </c>
      <c r="D14" s="82"/>
      <c r="E14" s="82" t="s">
        <v>13</v>
      </c>
      <c r="F14" s="82" t="s">
        <v>502</v>
      </c>
      <c r="G14" s="78">
        <v>1315</v>
      </c>
      <c r="H14" s="78">
        <f t="shared" si="0"/>
        <v>0</v>
      </c>
      <c r="I14" s="79">
        <v>0</v>
      </c>
      <c r="J14" s="79">
        <v>0</v>
      </c>
      <c r="K14" s="79">
        <v>0</v>
      </c>
      <c r="L14" s="78">
        <f>(G14)</f>
        <v>1315</v>
      </c>
      <c r="M14" s="80" t="s">
        <v>475</v>
      </c>
    </row>
    <row r="15" spans="1:13" s="81" customFormat="1" ht="16.5" customHeight="1">
      <c r="A15" s="76" t="s">
        <v>514</v>
      </c>
      <c r="B15" s="77" t="s">
        <v>529</v>
      </c>
      <c r="C15" s="82" t="s">
        <v>7</v>
      </c>
      <c r="D15" s="82" t="s">
        <v>515</v>
      </c>
      <c r="E15" s="82" t="s">
        <v>17</v>
      </c>
      <c r="F15" s="82" t="s">
        <v>502</v>
      </c>
      <c r="G15" s="78">
        <v>1756</v>
      </c>
      <c r="H15" s="78">
        <f t="shared" si="0"/>
        <v>315</v>
      </c>
      <c r="I15" s="79">
        <v>0</v>
      </c>
      <c r="J15" s="79">
        <v>894</v>
      </c>
      <c r="K15" s="79">
        <v>547</v>
      </c>
      <c r="L15" s="78">
        <v>0</v>
      </c>
      <c r="M15" s="80"/>
    </row>
    <row r="16" spans="1:13" s="81" customFormat="1" ht="16.5" customHeight="1">
      <c r="A16" s="76" t="s">
        <v>516</v>
      </c>
      <c r="B16" s="77" t="s">
        <v>530</v>
      </c>
      <c r="C16" s="82" t="s">
        <v>7</v>
      </c>
      <c r="D16" s="82"/>
      <c r="E16" s="82" t="s">
        <v>13</v>
      </c>
      <c r="F16" s="82" t="s">
        <v>502</v>
      </c>
      <c r="G16" s="78">
        <v>2124</v>
      </c>
      <c r="H16" s="78">
        <f t="shared" si="0"/>
        <v>0</v>
      </c>
      <c r="I16" s="79">
        <v>0</v>
      </c>
      <c r="J16" s="79">
        <v>0</v>
      </c>
      <c r="K16" s="79">
        <v>0</v>
      </c>
      <c r="L16" s="78">
        <f>(G16)</f>
        <v>2124</v>
      </c>
      <c r="M16" s="80" t="s">
        <v>475</v>
      </c>
    </row>
    <row r="17" spans="1:13" s="81" customFormat="1" ht="16.5" customHeight="1">
      <c r="A17" s="76" t="s">
        <v>517</v>
      </c>
      <c r="B17" s="77" t="s">
        <v>531</v>
      </c>
      <c r="C17" s="82" t="s">
        <v>7</v>
      </c>
      <c r="D17" s="82"/>
      <c r="E17" s="82" t="s">
        <v>13</v>
      </c>
      <c r="F17" s="82" t="s">
        <v>502</v>
      </c>
      <c r="G17" s="78">
        <v>53</v>
      </c>
      <c r="H17" s="78">
        <f t="shared" si="0"/>
        <v>0</v>
      </c>
      <c r="I17" s="79">
        <v>0</v>
      </c>
      <c r="J17" s="79">
        <v>0</v>
      </c>
      <c r="K17" s="79">
        <v>0</v>
      </c>
      <c r="L17" s="78">
        <f>G17</f>
        <v>53</v>
      </c>
      <c r="M17" s="80" t="s">
        <v>475</v>
      </c>
    </row>
    <row r="18" spans="1:13" s="81" customFormat="1" ht="16.5" customHeight="1">
      <c r="A18" s="76" t="s">
        <v>518</v>
      </c>
      <c r="B18" s="77" t="s">
        <v>527</v>
      </c>
      <c r="C18" s="82" t="s">
        <v>7</v>
      </c>
      <c r="D18" s="82" t="s">
        <v>15</v>
      </c>
      <c r="E18" s="82" t="s">
        <v>17</v>
      </c>
      <c r="F18" s="82" t="s">
        <v>502</v>
      </c>
      <c r="G18" s="78">
        <v>68</v>
      </c>
      <c r="H18" s="78">
        <f t="shared" si="0"/>
        <v>0</v>
      </c>
      <c r="I18" s="79">
        <v>0</v>
      </c>
      <c r="J18" s="79">
        <v>0</v>
      </c>
      <c r="K18" s="79">
        <v>68</v>
      </c>
      <c r="L18" s="78">
        <v>0</v>
      </c>
      <c r="M18" s="80"/>
    </row>
    <row r="19" spans="1:13" s="81" customFormat="1" ht="16.5" customHeight="1">
      <c r="A19" s="76" t="s">
        <v>519</v>
      </c>
      <c r="B19" s="77" t="s">
        <v>523</v>
      </c>
      <c r="C19" s="82" t="s">
        <v>7</v>
      </c>
      <c r="D19" s="82"/>
      <c r="E19" s="82" t="s">
        <v>13</v>
      </c>
      <c r="F19" s="82" t="s">
        <v>502</v>
      </c>
      <c r="G19" s="78">
        <v>567</v>
      </c>
      <c r="H19" s="78">
        <f t="shared" si="0"/>
        <v>567</v>
      </c>
      <c r="I19" s="79">
        <v>0</v>
      </c>
      <c r="J19" s="79">
        <v>0</v>
      </c>
      <c r="K19" s="79">
        <v>0</v>
      </c>
      <c r="L19" s="78">
        <v>0</v>
      </c>
      <c r="M19" s="80"/>
    </row>
    <row r="20" spans="1:13" ht="19.5" thickBot="1">
      <c r="A20" s="109" t="s">
        <v>544</v>
      </c>
      <c r="B20" s="110"/>
      <c r="C20" s="110"/>
      <c r="D20" s="110"/>
      <c r="E20" s="110"/>
      <c r="F20" s="111"/>
      <c r="G20" s="85">
        <f>SUM(G4:G19)</f>
        <v>18367</v>
      </c>
      <c r="H20" s="85">
        <f aca="true" t="shared" si="1" ref="H20:L20">SUM(H4:H19)</f>
        <v>3636</v>
      </c>
      <c r="I20" s="85">
        <f t="shared" si="1"/>
        <v>25</v>
      </c>
      <c r="J20" s="85">
        <f t="shared" si="1"/>
        <v>894</v>
      </c>
      <c r="K20" s="85">
        <f t="shared" si="1"/>
        <v>3043</v>
      </c>
      <c r="L20" s="85">
        <f t="shared" si="1"/>
        <v>10769</v>
      </c>
      <c r="M20" s="84"/>
    </row>
    <row r="24" spans="1:13" ht="27.75" thickBot="1">
      <c r="A24" s="106" t="s">
        <v>551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1:13" ht="18.75">
      <c r="A25" s="50" t="s">
        <v>538</v>
      </c>
      <c r="B25" s="51" t="s">
        <v>468</v>
      </c>
      <c r="C25" s="51" t="s">
        <v>539</v>
      </c>
      <c r="D25" s="51" t="s">
        <v>540</v>
      </c>
      <c r="E25" s="51" t="s">
        <v>541</v>
      </c>
      <c r="F25" s="51" t="s">
        <v>542</v>
      </c>
      <c r="G25" s="108" t="s">
        <v>543</v>
      </c>
      <c r="H25" s="108"/>
      <c r="I25" s="108"/>
      <c r="J25" s="108"/>
      <c r="K25" s="108"/>
      <c r="L25" s="108"/>
      <c r="M25" s="52"/>
    </row>
    <row r="26" spans="1:13" ht="19.5" thickBot="1">
      <c r="A26" s="53"/>
      <c r="B26" s="54"/>
      <c r="C26" s="54"/>
      <c r="D26" s="54"/>
      <c r="E26" s="54"/>
      <c r="F26" s="54"/>
      <c r="G26" s="54" t="s">
        <v>544</v>
      </c>
      <c r="H26" s="54" t="s">
        <v>545</v>
      </c>
      <c r="I26" s="54" t="s">
        <v>546</v>
      </c>
      <c r="J26" s="54" t="s">
        <v>547</v>
      </c>
      <c r="K26" s="54" t="s">
        <v>549</v>
      </c>
      <c r="L26" s="54" t="s">
        <v>475</v>
      </c>
      <c r="M26" s="55" t="s">
        <v>548</v>
      </c>
    </row>
    <row r="27" spans="1:13" ht="15.75" thickTop="1">
      <c r="A27" s="71" t="s">
        <v>533</v>
      </c>
      <c r="B27" s="72"/>
      <c r="C27" s="83" t="s">
        <v>7</v>
      </c>
      <c r="D27" s="83"/>
      <c r="E27" s="83" t="s">
        <v>475</v>
      </c>
      <c r="F27" s="83" t="s">
        <v>491</v>
      </c>
      <c r="G27" s="73">
        <v>453</v>
      </c>
      <c r="H27" s="73">
        <f>(G27-I27-J27-K27-L27)</f>
        <v>268</v>
      </c>
      <c r="I27" s="74">
        <v>19</v>
      </c>
      <c r="J27" s="74">
        <v>0</v>
      </c>
      <c r="K27" s="74">
        <v>166</v>
      </c>
      <c r="L27" s="73">
        <v>0</v>
      </c>
      <c r="M27" s="75"/>
    </row>
    <row r="28" spans="1:13" ht="15">
      <c r="A28" s="76" t="s">
        <v>535</v>
      </c>
      <c r="B28" s="77" t="s">
        <v>556</v>
      </c>
      <c r="C28" s="82" t="s">
        <v>7</v>
      </c>
      <c r="D28" s="82"/>
      <c r="E28" s="82" t="s">
        <v>9</v>
      </c>
      <c r="F28" s="83" t="s">
        <v>491</v>
      </c>
      <c r="G28" s="78">
        <v>510</v>
      </c>
      <c r="H28" s="78">
        <f aca="true" t="shared" si="2" ref="H28">(G28-I28-J28-K28-L28)</f>
        <v>510</v>
      </c>
      <c r="I28" s="79">
        <v>0</v>
      </c>
      <c r="J28" s="79">
        <v>0</v>
      </c>
      <c r="K28" s="79">
        <v>0</v>
      </c>
      <c r="L28" s="78">
        <v>0</v>
      </c>
      <c r="M28" s="80"/>
    </row>
    <row r="29" spans="1:13" ht="18.75">
      <c r="A29" s="112" t="s">
        <v>544</v>
      </c>
      <c r="B29" s="113"/>
      <c r="C29" s="113"/>
      <c r="D29" s="113"/>
      <c r="E29" s="113"/>
      <c r="F29" s="114"/>
      <c r="G29" s="86">
        <f>SUM(G27:G28)</f>
        <v>963</v>
      </c>
      <c r="H29" s="86">
        <f aca="true" t="shared" si="3" ref="H29:L29">SUM(H27:H28)</f>
        <v>778</v>
      </c>
      <c r="I29" s="86">
        <f t="shared" si="3"/>
        <v>19</v>
      </c>
      <c r="J29" s="86">
        <f t="shared" si="3"/>
        <v>0</v>
      </c>
      <c r="K29" s="86">
        <f t="shared" si="3"/>
        <v>166</v>
      </c>
      <c r="L29" s="86">
        <f t="shared" si="3"/>
        <v>0</v>
      </c>
      <c r="M29" s="80"/>
    </row>
  </sheetData>
  <mergeCells count="6">
    <mergeCell ref="A29:F29"/>
    <mergeCell ref="A1:M1"/>
    <mergeCell ref="G2:L2"/>
    <mergeCell ref="A20:F20"/>
    <mergeCell ref="A24:M24"/>
    <mergeCell ref="G25:L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F28" sqref="F28"/>
    </sheetView>
  </sheetViews>
  <sheetFormatPr defaultColWidth="9.140625" defaultRowHeight="15"/>
  <cols>
    <col min="2" max="2" width="18.00390625" style="0" customWidth="1"/>
    <col min="3" max="3" width="16.57421875" style="0" customWidth="1"/>
    <col min="4" max="4" width="13.8515625" style="0" customWidth="1"/>
    <col min="5" max="5" width="12.8515625" style="0" customWidth="1"/>
    <col min="6" max="6" width="15.28125" style="0" customWidth="1"/>
    <col min="7" max="7" width="14.8515625" style="0" customWidth="1"/>
    <col min="8" max="8" width="12.57421875" style="0" customWidth="1"/>
  </cols>
  <sheetData>
    <row r="1" spans="1:13" ht="27.75" thickBot="1">
      <c r="A1" s="95"/>
      <c r="B1" s="116" t="s">
        <v>552</v>
      </c>
      <c r="C1" s="116"/>
      <c r="D1" s="116"/>
      <c r="E1" s="116"/>
      <c r="F1" s="116"/>
      <c r="G1" s="116"/>
      <c r="H1" s="116"/>
      <c r="I1" s="96"/>
      <c r="J1" s="96"/>
      <c r="K1" s="96"/>
      <c r="L1" s="96"/>
      <c r="M1" s="96"/>
    </row>
    <row r="2" spans="1:8" ht="18.75">
      <c r="A2" s="87"/>
      <c r="B2" s="50" t="s">
        <v>468</v>
      </c>
      <c r="C2" s="108" t="s">
        <v>543</v>
      </c>
      <c r="D2" s="108"/>
      <c r="E2" s="108"/>
      <c r="F2" s="108"/>
      <c r="G2" s="108"/>
      <c r="H2" s="115"/>
    </row>
    <row r="3" spans="1:8" ht="19.5" thickBot="1">
      <c r="A3" s="87"/>
      <c r="B3" s="53"/>
      <c r="C3" s="54" t="s">
        <v>544</v>
      </c>
      <c r="D3" s="54" t="s">
        <v>545</v>
      </c>
      <c r="E3" s="54" t="s">
        <v>546</v>
      </c>
      <c r="F3" s="54" t="s">
        <v>547</v>
      </c>
      <c r="G3" s="54" t="s">
        <v>549</v>
      </c>
      <c r="H3" s="55" t="s">
        <v>475</v>
      </c>
    </row>
    <row r="4" spans="1:9" ht="20.25" thickBot="1" thickTop="1">
      <c r="A4" s="88"/>
      <c r="B4" s="89" t="s">
        <v>10</v>
      </c>
      <c r="C4" s="97">
        <v>266858</v>
      </c>
      <c r="D4" s="94">
        <f>bukov!H173</f>
        <v>93946</v>
      </c>
      <c r="E4" s="94">
        <f>bukov!I173</f>
        <v>11955</v>
      </c>
      <c r="F4" s="94">
        <f>bukov!J173</f>
        <v>46923</v>
      </c>
      <c r="G4" s="94">
        <f>bukov!K173</f>
        <v>43681</v>
      </c>
      <c r="H4" s="98">
        <f>bukov!L173</f>
        <v>70353</v>
      </c>
      <c r="I4" s="101"/>
    </row>
    <row r="5" spans="1:9" ht="18.75">
      <c r="A5" s="88"/>
      <c r="B5" s="90" t="s">
        <v>553</v>
      </c>
      <c r="C5" s="91">
        <f>'onkologie a sexuologie'!G20</f>
        <v>18367</v>
      </c>
      <c r="D5" s="91">
        <f>'onkologie a sexuologie'!H20</f>
        <v>3636</v>
      </c>
      <c r="E5" s="91">
        <f>'onkologie a sexuologie'!I20</f>
        <v>25</v>
      </c>
      <c r="F5" s="91">
        <f>'onkologie a sexuologie'!J20</f>
        <v>894</v>
      </c>
      <c r="G5" s="91">
        <f>'onkologie a sexuologie'!K20</f>
        <v>3043</v>
      </c>
      <c r="H5" s="99">
        <f>'onkologie a sexuologie'!L20</f>
        <v>10769</v>
      </c>
      <c r="I5" s="101"/>
    </row>
    <row r="6" spans="1:9" ht="18.75">
      <c r="A6" s="88"/>
      <c r="B6" s="90" t="s">
        <v>554</v>
      </c>
      <c r="C6" s="91">
        <f>'onkologie a sexuologie'!G29</f>
        <v>963</v>
      </c>
      <c r="D6" s="91">
        <f>'onkologie a sexuologie'!H29</f>
        <v>778</v>
      </c>
      <c r="E6" s="91">
        <f>'onkologie a sexuologie'!I29</f>
        <v>19</v>
      </c>
      <c r="F6" s="91">
        <f>'onkologie a sexuologie'!J29</f>
        <v>0</v>
      </c>
      <c r="G6" s="91">
        <f>'onkologie a sexuologie'!K29</f>
        <v>166</v>
      </c>
      <c r="H6" s="99">
        <f>'onkologie a sexuologie'!L29</f>
        <v>0</v>
      </c>
      <c r="I6" s="101"/>
    </row>
    <row r="7" spans="1:9" ht="19.5" thickBot="1">
      <c r="A7" s="88"/>
      <c r="B7" s="92" t="s">
        <v>555</v>
      </c>
      <c r="C7" s="93">
        <f>SUM(C4:C6)</f>
        <v>286188</v>
      </c>
      <c r="D7" s="93">
        <f>SUM(D4:D6)</f>
        <v>98360</v>
      </c>
      <c r="E7" s="93">
        <f aca="true" t="shared" si="0" ref="E7:H7">SUM(E4:E6)</f>
        <v>11999</v>
      </c>
      <c r="F7" s="93">
        <f t="shared" si="0"/>
        <v>47817</v>
      </c>
      <c r="G7" s="93">
        <f t="shared" si="0"/>
        <v>46890</v>
      </c>
      <c r="H7" s="100">
        <f t="shared" si="0"/>
        <v>81122</v>
      </c>
      <c r="I7" s="101"/>
    </row>
  </sheetData>
  <mergeCells count="2">
    <mergeCell ref="C2:H2"/>
    <mergeCell ref="B1:H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jnovakova2</cp:lastModifiedBy>
  <dcterms:created xsi:type="dcterms:W3CDTF">2011-11-16T12:05:24Z</dcterms:created>
  <dcterms:modified xsi:type="dcterms:W3CDTF">2013-09-03T07:52:45Z</dcterms:modified>
  <cp:category/>
  <cp:version/>
  <cp:contentType/>
  <cp:contentStatus/>
</cp:coreProperties>
</file>