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<sst xmlns="http://schemas.openxmlformats.org/spreadsheetml/2006/main" count="53" uniqueCount="41">
  <si>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</si>
  <si>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</si>
  <si>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</si>
  <si>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</si>
  <si>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</si>
  <si>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</si>
  <si>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</si>
  <si>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</si>
  <si>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</si>
  <si>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Vázaný spotřební zdravotnický materiál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</si>
  <si>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</si>
  <si>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</si>
  <si>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</si>
  <si>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</si>
  <si>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</si>
  <si>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</si>
  <si>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</si>
  <si>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</si>
  <si>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</si>
  <si>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Infuzní hadicový set pro běžnou infuzi s garancí udržení přesnosti dávkování v požadované odchylce po dobu minimálně 48 hodin bez potřeby další manipulace se setem po uvedenou dobu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</si>
  <si>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</si>
  <si>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</si>
  <si>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</si>
  <si>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</si>
  <si>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</si>
  <si>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</si>
  <si>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</si>
  <si>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</si>
  <si>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</si>
  <si>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</si>
  <si>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</si>
  <si>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</si>
  <si>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</si>
  <si>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</si>
  <si>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</si>
  <si>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Přístrojové vybavení - CUSA</t>
  </si>
  <si>
    <t>Přístrojové vybavení celkem</t>
  </si>
  <si>
    <t>Optický biometr</t>
  </si>
  <si>
    <t>6) náklady na dopravu do místa plnění servisních služeb</t>
  </si>
  <si>
    <t>Příloha č. 5</t>
  </si>
  <si>
    <t xml:space="preserve"> REACT-EU 98 - Optický biometr pro Chirurgické oddělení Krajské zdravotní, a. s. - Masarykovy nemocnice v Ústí nad Labem, o.z. pracoviště Rumburk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</si>
</sst>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164" fontId="0" fillId="0" borderId="1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8" fontId="0" fillId="0" borderId="27" xfId="0" applyNumberFormat="1" applyFill="1" applyBorder="1" applyAlignment="1">
      <alignment horizontal="center"/>
    </xf>
    <xf numFmtId="8" fontId="5" fillId="0" borderId="3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8" fontId="5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0" fillId="3" borderId="36" xfId="0" applyFill="1" applyBorder="1" applyAlignment="1">
      <alignment horizontal="left" wrapText="1"/>
    </xf>
    <xf numFmtId="0" fontId="0" fillId="3" borderId="37" xfId="0" applyFill="1" applyBorder="1" applyAlignment="1">
      <alignment horizontal="left" wrapText="1"/>
    </xf>
    <xf numFmtId="0" fontId="0" fillId="3" borderId="38" xfId="0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164" fontId="0" fillId="5" borderId="16" xfId="0" applyNumberFormat="1" applyFill="1" applyBorder="1" applyAlignment="1">
      <alignment horizontal="center" vertical="center"/>
    </xf>
    <xf numFmtId="164" fontId="0" fillId="5" borderId="40" xfId="0" applyNumberFormat="1" applyFill="1" applyBorder="1" applyAlignment="1">
      <alignment horizontal="center" vertical="center"/>
    </xf>
    <xf numFmtId="164" fontId="0" fillId="5" borderId="41" xfId="0" applyNumberFormat="1" applyFill="1" applyBorder="1" applyAlignment="1">
      <alignment horizontal="center" vertical="center"/>
    </xf>
    <xf numFmtId="164" fontId="0" fillId="5" borderId="42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64" fontId="0" fillId="5" borderId="43" xfId="0" applyNumberFormat="1" applyFill="1" applyBorder="1" applyAlignment="1">
      <alignment horizontal="center" vertical="center"/>
    </xf>
    <xf numFmtId="164" fontId="0" fillId="5" borderId="28" xfId="0" applyNumberForma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4" fontId="0" fillId="5" borderId="44" xfId="0" applyNumberFormat="1" applyFill="1" applyBorder="1" applyAlignment="1">
      <alignment horizontal="center" vertical="center"/>
    </xf>
    <xf numFmtId="164" fontId="0" fillId="5" borderId="45" xfId="0" applyNumberFormat="1" applyFill="1" applyBorder="1" applyAlignment="1">
      <alignment horizontal="center" vertical="center"/>
    </xf>
    <xf numFmtId="164" fontId="0" fillId="5" borderId="46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9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9"/>
  <sheetViews>
    <sheetView tabSelected="1" zoomScale="90" zoomScaleNormal="90" workbookViewId="0" topLeftCell="A1">
      <selection activeCell="N28" sqref="N28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64" t="s">
        <v>39</v>
      </c>
      <c r="C1" s="64"/>
    </row>
    <row r="2" spans="2:27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ht="15">
      <c r="B3" s="31" t="s">
        <v>32</v>
      </c>
    </row>
    <row r="5" ht="18.75">
      <c r="B5" s="3" t="s">
        <v>1</v>
      </c>
    </row>
    <row r="6" ht="15.75">
      <c r="B6" s="111" t="s">
        <v>40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5.75" thickBot="1">
      <c r="B9" s="6" t="s">
        <v>18</v>
      </c>
      <c r="C9" s="7"/>
      <c r="D9" s="7"/>
      <c r="E9" s="7"/>
      <c r="F9" s="7"/>
      <c r="G9" s="7"/>
      <c r="H9" s="18"/>
      <c r="I9" s="36">
        <v>96</v>
      </c>
    </row>
    <row r="10" ht="15.75" thickBot="1"/>
    <row r="11" spans="2:13" ht="15.75" thickBot="1">
      <c r="B11" s="8" t="s">
        <v>34</v>
      </c>
      <c r="C11" s="9"/>
      <c r="D11" s="9"/>
      <c r="E11" s="9"/>
      <c r="F11" s="9"/>
      <c r="G11" s="9"/>
      <c r="H11" s="9"/>
      <c r="I11" s="10"/>
      <c r="J11" s="65" t="s">
        <v>2</v>
      </c>
      <c r="K11" s="66"/>
      <c r="L11" s="66" t="s">
        <v>3</v>
      </c>
      <c r="M11" s="67"/>
    </row>
    <row r="12" spans="2:13" ht="15">
      <c r="B12" s="25" t="s">
        <v>36</v>
      </c>
      <c r="C12" s="26"/>
      <c r="D12" s="26"/>
      <c r="E12" s="26"/>
      <c r="F12" s="26"/>
      <c r="G12" s="26"/>
      <c r="H12" s="26"/>
      <c r="I12" s="27"/>
      <c r="J12" s="69">
        <f>N20</f>
        <v>0</v>
      </c>
      <c r="K12" s="70"/>
      <c r="L12" s="70">
        <f>J12*1.21</f>
        <v>0</v>
      </c>
      <c r="M12" s="73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71">
        <f>X20</f>
        <v>0</v>
      </c>
      <c r="K13" s="72"/>
      <c r="L13" s="72">
        <f>J13*1.21</f>
        <v>0</v>
      </c>
      <c r="M13" s="74"/>
    </row>
    <row r="14" spans="7:13" ht="19.5" thickBot="1">
      <c r="G14" s="14" t="s">
        <v>33</v>
      </c>
      <c r="H14" s="15"/>
      <c r="I14" s="16"/>
      <c r="J14" s="75">
        <f>SUM(J12:K13)</f>
        <v>0</v>
      </c>
      <c r="K14" s="76"/>
      <c r="L14" s="77">
        <f>SUM(L12:M13)</f>
        <v>0</v>
      </c>
      <c r="M14" s="78"/>
    </row>
    <row r="16" ht="15.75" thickBot="1"/>
    <row r="17" spans="2:27" ht="15" customHeight="1">
      <c r="B17" s="19" t="s">
        <v>35</v>
      </c>
      <c r="C17" s="20"/>
      <c r="D17" s="20"/>
      <c r="E17" s="20"/>
      <c r="F17" s="20"/>
      <c r="G17" s="21"/>
      <c r="H17" s="19" t="s">
        <v>10</v>
      </c>
      <c r="I17" s="20"/>
      <c r="J17" s="68" t="s">
        <v>26</v>
      </c>
      <c r="K17" s="62"/>
      <c r="L17" s="62"/>
      <c r="M17" s="62"/>
      <c r="N17" s="62"/>
      <c r="O17" s="62"/>
      <c r="P17" s="62"/>
      <c r="Q17" s="63"/>
      <c r="R17" s="79" t="s">
        <v>30</v>
      </c>
      <c r="S17" s="80"/>
      <c r="T17" s="68" t="s">
        <v>20</v>
      </c>
      <c r="U17" s="62"/>
      <c r="V17" s="62"/>
      <c r="W17" s="62"/>
      <c r="X17" s="61" t="s">
        <v>23</v>
      </c>
      <c r="Y17" s="62"/>
      <c r="Z17" s="62"/>
      <c r="AA17" s="63"/>
    </row>
    <row r="18" spans="2:27" ht="15.75" thickBot="1">
      <c r="B18" s="22" t="s">
        <v>31</v>
      </c>
      <c r="C18" s="23"/>
      <c r="D18" s="23"/>
      <c r="E18" s="23"/>
      <c r="F18" s="23"/>
      <c r="G18" s="24"/>
      <c r="H18" s="22" t="s">
        <v>27</v>
      </c>
      <c r="I18" s="23"/>
      <c r="J18" s="52" t="s">
        <v>8</v>
      </c>
      <c r="K18" s="53"/>
      <c r="L18" s="53" t="s">
        <v>7</v>
      </c>
      <c r="M18" s="53"/>
      <c r="N18" s="53" t="s">
        <v>21</v>
      </c>
      <c r="O18" s="53"/>
      <c r="P18" s="53" t="s">
        <v>22</v>
      </c>
      <c r="Q18" s="54"/>
      <c r="R18" s="81"/>
      <c r="S18" s="82"/>
      <c r="T18" s="52" t="s">
        <v>8</v>
      </c>
      <c r="U18" s="53"/>
      <c r="V18" s="53" t="s">
        <v>7</v>
      </c>
      <c r="W18" s="83"/>
      <c r="X18" s="53" t="s">
        <v>21</v>
      </c>
      <c r="Y18" s="53"/>
      <c r="Z18" s="53" t="s">
        <v>22</v>
      </c>
      <c r="AA18" s="54"/>
    </row>
    <row r="19" spans="2:27" ht="15.75" thickBot="1">
      <c r="B19" s="11" t="s">
        <v>37</v>
      </c>
      <c r="C19" s="12"/>
      <c r="D19" s="12"/>
      <c r="E19" s="12"/>
      <c r="F19" s="12"/>
      <c r="G19" s="13"/>
      <c r="H19" s="11">
        <v>1</v>
      </c>
      <c r="I19" s="12"/>
      <c r="J19" s="39"/>
      <c r="K19" s="40"/>
      <c r="L19" s="37">
        <f>J19*1.21</f>
        <v>0</v>
      </c>
      <c r="M19" s="38"/>
      <c r="N19" s="37">
        <f aca="true" t="shared" si="0" ref="N19">J19*H19</f>
        <v>0</v>
      </c>
      <c r="O19" s="38"/>
      <c r="P19" s="37">
        <f aca="true" t="shared" si="1" ref="P19">N19*1.21</f>
        <v>0</v>
      </c>
      <c r="Q19" s="60"/>
      <c r="R19" s="39"/>
      <c r="S19" s="41"/>
      <c r="T19" s="39"/>
      <c r="U19" s="40"/>
      <c r="V19" s="37">
        <f aca="true" t="shared" si="2" ref="V19">T19*1.21</f>
        <v>0</v>
      </c>
      <c r="W19" s="38"/>
      <c r="X19" s="37">
        <f aca="true" t="shared" si="3" ref="X19">T19*H19*($I$9/12)</f>
        <v>0</v>
      </c>
      <c r="Y19" s="38"/>
      <c r="Z19" s="37">
        <f aca="true" t="shared" si="4" ref="Z19">X19*1.21</f>
        <v>0</v>
      </c>
      <c r="AA19" s="60"/>
    </row>
    <row r="20" spans="8:27" ht="15.75" thickBot="1">
      <c r="H20" s="42" t="s">
        <v>25</v>
      </c>
      <c r="I20" s="43"/>
      <c r="J20" s="44"/>
      <c r="K20" s="45"/>
      <c r="L20" s="45"/>
      <c r="M20" s="46"/>
      <c r="N20" s="55">
        <f>SUM(N19:O19)</f>
        <v>0</v>
      </c>
      <c r="O20" s="56"/>
      <c r="P20" s="58">
        <f aca="true" t="shared" si="5" ref="P20">N20*1.21</f>
        <v>0</v>
      </c>
      <c r="Q20" s="59"/>
      <c r="R20" s="44"/>
      <c r="S20" s="45"/>
      <c r="T20" s="45"/>
      <c r="U20" s="45"/>
      <c r="V20" s="45"/>
      <c r="W20" s="46"/>
      <c r="X20" s="55">
        <f>SUM(X19:Y19)</f>
        <v>0</v>
      </c>
      <c r="Y20" s="56"/>
      <c r="Z20" s="55">
        <f aca="true" t="shared" si="6" ref="Z20">X20*1.21</f>
        <v>0</v>
      </c>
      <c r="AA20" s="57"/>
    </row>
    <row r="22" spans="2:17" ht="15" hidden="1">
      <c r="B22" s="19" t="s">
        <v>9</v>
      </c>
      <c r="C22" s="20"/>
      <c r="D22" s="20"/>
      <c r="E22" s="20"/>
      <c r="F22" s="20"/>
      <c r="G22" s="20"/>
      <c r="H22" s="19" t="s">
        <v>10</v>
      </c>
      <c r="I22" s="21"/>
      <c r="J22" s="108" t="s">
        <v>6</v>
      </c>
      <c r="K22" s="109"/>
      <c r="L22" s="109"/>
      <c r="M22" s="110"/>
      <c r="N22" s="108" t="s">
        <v>28</v>
      </c>
      <c r="O22" s="109"/>
      <c r="P22" s="109"/>
      <c r="Q22" s="110"/>
    </row>
    <row r="23" spans="2:17" ht="15.75" hidden="1" thickBot="1">
      <c r="B23" s="22" t="s">
        <v>31</v>
      </c>
      <c r="C23" s="23"/>
      <c r="D23" s="23"/>
      <c r="E23" s="23"/>
      <c r="F23" s="23"/>
      <c r="G23" s="23"/>
      <c r="H23" s="22" t="s">
        <v>27</v>
      </c>
      <c r="I23" s="24"/>
      <c r="J23" s="52" t="s">
        <v>8</v>
      </c>
      <c r="K23" s="53"/>
      <c r="L23" s="53" t="s">
        <v>7</v>
      </c>
      <c r="M23" s="54"/>
      <c r="N23" s="52" t="s">
        <v>21</v>
      </c>
      <c r="O23" s="53"/>
      <c r="P23" s="53" t="s">
        <v>22</v>
      </c>
      <c r="Q23" s="54"/>
    </row>
    <row r="24" spans="2:17" ht="15.75" customHeight="1" hidden="1">
      <c r="B24" s="84" t="s">
        <v>19</v>
      </c>
      <c r="C24" s="85"/>
      <c r="D24" s="85"/>
      <c r="E24" s="85"/>
      <c r="F24" s="85"/>
      <c r="G24" s="85"/>
      <c r="H24" s="102">
        <v>189400</v>
      </c>
      <c r="I24" s="103"/>
      <c r="J24" s="90"/>
      <c r="K24" s="91"/>
      <c r="L24" s="96">
        <f>J24*1.21</f>
        <v>0</v>
      </c>
      <c r="M24" s="97"/>
      <c r="N24" s="90">
        <f>J24*H24</f>
        <v>0</v>
      </c>
      <c r="O24" s="91"/>
      <c r="P24" s="96">
        <f>N24*1.21</f>
        <v>0</v>
      </c>
      <c r="Q24" s="97"/>
    </row>
    <row r="25" spans="2:17" ht="15" hidden="1">
      <c r="B25" s="86"/>
      <c r="C25" s="87"/>
      <c r="D25" s="87"/>
      <c r="E25" s="87"/>
      <c r="F25" s="87"/>
      <c r="G25" s="87"/>
      <c r="H25" s="104"/>
      <c r="I25" s="105"/>
      <c r="J25" s="92"/>
      <c r="K25" s="93"/>
      <c r="L25" s="98"/>
      <c r="M25" s="99"/>
      <c r="N25" s="92"/>
      <c r="O25" s="93"/>
      <c r="P25" s="98"/>
      <c r="Q25" s="99"/>
    </row>
    <row r="26" spans="2:17" ht="15.75" hidden="1" thickBot="1">
      <c r="B26" s="88"/>
      <c r="C26" s="89"/>
      <c r="D26" s="89"/>
      <c r="E26" s="89"/>
      <c r="F26" s="89"/>
      <c r="G26" s="89"/>
      <c r="H26" s="106"/>
      <c r="I26" s="107"/>
      <c r="J26" s="94"/>
      <c r="K26" s="95"/>
      <c r="L26" s="100"/>
      <c r="M26" s="101"/>
      <c r="N26" s="94"/>
      <c r="O26" s="95"/>
      <c r="P26" s="100"/>
      <c r="Q26" s="101"/>
    </row>
    <row r="27" spans="8:17" ht="15.75" hidden="1" thickBot="1">
      <c r="H27" s="42" t="s">
        <v>25</v>
      </c>
      <c r="I27" s="43"/>
      <c r="J27" s="42"/>
      <c r="K27" s="47"/>
      <c r="L27" s="47"/>
      <c r="M27" s="43"/>
      <c r="N27" s="48">
        <f>SUM(N24)</f>
        <v>0</v>
      </c>
      <c r="O27" s="49"/>
      <c r="P27" s="50">
        <f>SUM(P24)</f>
        <v>0</v>
      </c>
      <c r="Q27" s="51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spans="2:17" s="32" customFormat="1" ht="15">
      <c r="B29" t="s">
        <v>24</v>
      </c>
      <c r="H29" s="33"/>
      <c r="I29" s="33"/>
      <c r="J29" s="33"/>
      <c r="K29" s="33"/>
      <c r="L29" s="33"/>
      <c r="M29" s="33"/>
      <c r="N29" s="34"/>
      <c r="O29" s="33"/>
      <c r="P29" s="34"/>
      <c r="Q29" s="33"/>
    </row>
    <row r="30" spans="8:17" s="32" customFormat="1" ht="15">
      <c r="H30" s="33"/>
      <c r="I30" s="33"/>
      <c r="J30" s="33"/>
      <c r="K30" s="33"/>
      <c r="L30" s="33"/>
      <c r="M30" s="33"/>
      <c r="N30" s="34"/>
      <c r="O30" s="33"/>
      <c r="P30" s="34"/>
      <c r="Q30" s="33"/>
    </row>
    <row r="31" ht="15">
      <c r="B31" s="2" t="s">
        <v>17</v>
      </c>
    </row>
    <row r="32" ht="15">
      <c r="B32" t="s">
        <v>29</v>
      </c>
    </row>
    <row r="33" ht="15">
      <c r="B33" t="s">
        <v>11</v>
      </c>
    </row>
    <row r="34" ht="15">
      <c r="B34" t="s">
        <v>12</v>
      </c>
    </row>
    <row r="35" ht="15">
      <c r="B35" t="s">
        <v>13</v>
      </c>
    </row>
    <row r="36" ht="15">
      <c r="B36" t="s">
        <v>14</v>
      </c>
    </row>
    <row r="37" ht="15">
      <c r="B37" t="s">
        <v>15</v>
      </c>
    </row>
    <row r="38" ht="15">
      <c r="B38" t="s">
        <v>16</v>
      </c>
    </row>
    <row r="39" ht="15">
      <c r="B39" t="s">
        <v>38</v>
      </c>
    </row>
  </sheetData>
  <mergeCells count="53">
    <mergeCell ref="T18:U18"/>
    <mergeCell ref="R17:S18"/>
    <mergeCell ref="T17:W17"/>
    <mergeCell ref="V18:W18"/>
    <mergeCell ref="B24:G26"/>
    <mergeCell ref="L19:M19"/>
    <mergeCell ref="J19:K19"/>
    <mergeCell ref="N19:O19"/>
    <mergeCell ref="P19:Q19"/>
    <mergeCell ref="N24:O26"/>
    <mergeCell ref="P24:Q26"/>
    <mergeCell ref="H24:I26"/>
    <mergeCell ref="J24:K26"/>
    <mergeCell ref="L24:M26"/>
    <mergeCell ref="N22:Q22"/>
    <mergeCell ref="J22:M22"/>
    <mergeCell ref="J18:K18"/>
    <mergeCell ref="B1:C1"/>
    <mergeCell ref="J11:K11"/>
    <mergeCell ref="L11:M11"/>
    <mergeCell ref="J17:Q17"/>
    <mergeCell ref="J12:K12"/>
    <mergeCell ref="J13:K13"/>
    <mergeCell ref="L12:M12"/>
    <mergeCell ref="L13:M13"/>
    <mergeCell ref="J14:K14"/>
    <mergeCell ref="L14:M14"/>
    <mergeCell ref="L18:M18"/>
    <mergeCell ref="N18:O18"/>
    <mergeCell ref="P18:Q18"/>
    <mergeCell ref="X19:Y19"/>
    <mergeCell ref="Z19:AA19"/>
    <mergeCell ref="X17:AA17"/>
    <mergeCell ref="X18:Y18"/>
    <mergeCell ref="Z18:AA18"/>
    <mergeCell ref="X20:Y20"/>
    <mergeCell ref="Z20:AA20"/>
    <mergeCell ref="H20:I20"/>
    <mergeCell ref="N20:O20"/>
    <mergeCell ref="P20:Q20"/>
    <mergeCell ref="V19:W19"/>
    <mergeCell ref="T19:U19"/>
    <mergeCell ref="R19:S19"/>
    <mergeCell ref="H27:I27"/>
    <mergeCell ref="J20:M20"/>
    <mergeCell ref="R20:W20"/>
    <mergeCell ref="J27:M27"/>
    <mergeCell ref="N27:O27"/>
    <mergeCell ref="P27:Q27"/>
    <mergeCell ref="J23:K23"/>
    <mergeCell ref="L23:M23"/>
    <mergeCell ref="N23:O23"/>
    <mergeCell ref="P23:Q23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Kratochvíl Petr</cp:lastModifiedBy>
  <cp:lastPrinted>2022-07-15T04:34:50Z</cp:lastPrinted>
  <dcterms:created xsi:type="dcterms:W3CDTF">2022-07-13T14:48:57Z</dcterms:created>
  <dcterms:modified xsi:type="dcterms:W3CDTF">2023-10-27T17:18:57Z</dcterms:modified>
  <cp:category/>
  <cp:version/>
  <cp:contentType/>
  <cp:contentStatus/>
</cp:coreProperties>
</file>