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clava.kremlickova\Desktop\3623 REACT - endoskopy pro gastro  RB\"/>
    </mc:Choice>
  </mc:AlternateContent>
  <xr:revisionPtr revIDLastSave="0" documentId="13_ncr:1_{7DD5DB45-291F-44C6-AE30-F85C90CB9ABC}" xr6:coauthVersionLast="47" xr6:coauthVersionMax="47" xr10:uidLastSave="{00000000-0000-0000-0000-000000000000}"/>
  <bookViews>
    <workbookView xWindow="-120" yWindow="-120" windowWidth="29040" windowHeight="157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N20" i="1"/>
  <c r="P20" i="1" s="1"/>
  <c r="V20" i="1"/>
  <c r="X20" i="1"/>
  <c r="Z20" i="1" s="1"/>
  <c r="L21" i="1"/>
  <c r="N21" i="1"/>
  <c r="P21" i="1" s="1"/>
  <c r="V21" i="1"/>
  <c r="X21" i="1"/>
  <c r="Z21" i="1" s="1"/>
  <c r="L22" i="1"/>
  <c r="N22" i="1"/>
  <c r="P22" i="1" s="1"/>
  <c r="V22" i="1"/>
  <c r="X22" i="1"/>
  <c r="Z22" i="1" s="1"/>
  <c r="L23" i="1"/>
  <c r="N23" i="1"/>
  <c r="P23" i="1" s="1"/>
  <c r="V23" i="1"/>
  <c r="X23" i="1"/>
  <c r="Z23" i="1" s="1"/>
  <c r="L24" i="1"/>
  <c r="N24" i="1"/>
  <c r="P24" i="1" s="1"/>
  <c r="V24" i="1"/>
  <c r="X24" i="1"/>
  <c r="Z24" i="1" s="1"/>
  <c r="L25" i="1"/>
  <c r="N25" i="1"/>
  <c r="P25" i="1" s="1"/>
  <c r="V25" i="1"/>
  <c r="X25" i="1"/>
  <c r="Z25" i="1" s="1"/>
  <c r="L26" i="1"/>
  <c r="N26" i="1"/>
  <c r="P26" i="1" s="1"/>
  <c r="V26" i="1"/>
  <c r="X26" i="1"/>
  <c r="Z26" i="1" s="1"/>
  <c r="N31" i="1" l="1"/>
  <c r="P31" i="1" s="1"/>
  <c r="P34" i="1" s="1"/>
  <c r="L31" i="1"/>
  <c r="N34" i="1" l="1"/>
  <c r="J14" i="1" s="1"/>
  <c r="L14" i="1" s="1"/>
  <c r="X27" i="1"/>
  <c r="Z27" i="1" l="1"/>
  <c r="J13" i="1"/>
  <c r="L13" i="1" s="1"/>
  <c r="N27" i="1" l="1"/>
  <c r="P27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<sst xmlns="http://schemas.openxmlformats.org/spreadsheetml/2006/main" count="70" uniqueCount="52">
  <si>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</si>
  <si>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</si>
  <si>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</si>
  <si>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</si>
  <si>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</si>
  <si>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</si>
  <si>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</si>
  <si>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</si>
  <si>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</si>
  <si>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</si>
  <si>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</si>
  <si>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</si>
  <si>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</si>
  <si>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</si>
  <si>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</si>
  <si>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</si>
  <si>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</si>
  <si>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</si>
  <si>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</si>
  <si>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</si>
  <si>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</si>
  <si>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</si>
  <si>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</si>
  <si>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</si>
  <si>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</si>
  <si>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</si>
  <si>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vSZM celkem (veškerý vázaný spotřební materiál za dobu 48 měsíců)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</si>
  <si>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</si>
  <si>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</si>
  <si>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</si>
  <si>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</si>
  <si>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Videogastroskop</t>
  </si>
  <si>
    <t>Tenký videogastroskop</t>
  </si>
  <si>
    <t>Terapeutický videogastroskop</t>
  </si>
  <si>
    <t>Videokolonoskop</t>
  </si>
  <si>
    <t>Tester těsnosti endoskopů</t>
  </si>
  <si>
    <t>Videoendoskopická sestava č. 1</t>
  </si>
  <si>
    <t>Videoendoskopická sestava č. 2</t>
  </si>
  <si>
    <t>Rumburk</t>
  </si>
  <si>
    <t>Přístrojové vybavení - endoskopické vybavení</t>
  </si>
  <si>
    <t>Přístrojové vybavení celkem - endoskopické vybavení</t>
  </si>
  <si>
    <t>**</t>
  </si>
  <si>
    <t>** upravit počet na 4 v případě nabídky neumožňující kompatibilitu se stávajícím endoskopem (viz dokument specifikace předmětu)</t>
  </si>
  <si>
    <t>Příloha č. 6</t>
  </si>
  <si>
    <t>REACT – EU 98 - Soubor endoskopického vybavení pro gastroenterologii Krajské zdravotní, a.s. Nemocnice Rumburk, o.z. II.</t>
  </si>
  <si>
    <t>1) výrobcem předepsané kontroly a prohlídky, kalibrace, validace a metrologické ověření v souladu se zákonem č. 505/1990 Sb., o metrologii, ve znění pozdějších předpisů,</t>
  </si>
  <si>
    <t>2) sledování termínů bezpečnostně technických kontrol dle pokynů výrobce a jejich provádění dle § 45 zákona o zdravotnických prostředcích,</t>
  </si>
  <si>
    <t>3) revize dle § 47 zákona o zdravotnických prostředcích,</t>
  </si>
  <si>
    <t>4) v případě zboží se zdroji ionizačního záření zkoušky dlouhodobé stability, dle zákona č. 263/2016 Sb., atomový zákon, ve znění pozdějších předpisů,</t>
  </si>
  <si>
    <t xml:space="preserve">5) poskytnutí náhradních dílů a spotřebního materiálu nutného k provádění výše uvedených kontrol a prohlídek, 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</si>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</sst>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30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4" xfId="0" applyFont="1" applyFill="1" applyBorder="1"/>
    <xf numFmtId="0" fontId="0" fillId="4" borderId="25" xfId="0" applyFill="1" applyBorder="1"/>
    <xf numFmtId="0" fontId="0" fillId="4" borderId="13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6" fillId="4" borderId="22" xfId="0" applyFont="1" applyFill="1" applyBorder="1"/>
    <xf numFmtId="0" fontId="4" fillId="4" borderId="23" xfId="0" applyFont="1" applyFill="1" applyBorder="1"/>
    <xf numFmtId="0" fontId="6" fillId="4" borderId="23" xfId="0" applyFont="1" applyFill="1" applyBorder="1"/>
    <xf numFmtId="0" fontId="0" fillId="4" borderId="37" xfId="0" applyFill="1" applyBorder="1"/>
    <xf numFmtId="0" fontId="0" fillId="4" borderId="38" xfId="0" applyFill="1" applyBorder="1"/>
    <xf numFmtId="0" fontId="3" fillId="4" borderId="41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46" xfId="0" applyFont="1" applyFill="1" applyBorder="1"/>
    <xf numFmtId="0" fontId="0" fillId="4" borderId="47" xfId="0" applyFill="1" applyBorder="1"/>
    <xf numFmtId="0" fontId="0" fillId="4" borderId="48" xfId="0" applyFill="1" applyBorder="1"/>
    <xf numFmtId="0" fontId="0" fillId="4" borderId="49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3" borderId="27" xfId="0" applyFill="1" applyBorder="1"/>
    <xf numFmtId="0" fontId="3" fillId="0" borderId="39" xfId="0" applyFont="1" applyFill="1" applyBorder="1"/>
    <xf numFmtId="0" fontId="3" fillId="0" borderId="40" xfId="0" applyFont="1" applyFill="1" applyBorder="1"/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164" fontId="3" fillId="0" borderId="46" xfId="0" applyNumberFormat="1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164" fontId="3" fillId="0" borderId="22" xfId="3" applyNumberFormat="1" applyFont="1" applyFill="1" applyBorder="1" applyAlignment="1">
      <alignment horizontal="center"/>
    </xf>
    <xf numFmtId="164" fontId="3" fillId="0" borderId="46" xfId="3" applyNumberFormat="1" applyFont="1" applyFill="1" applyBorder="1" applyAlignment="1">
      <alignment horizont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52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53" xfId="0" applyNumberFormat="1" applyFill="1" applyBorder="1" applyAlignment="1">
      <alignment horizontal="center" vertical="center"/>
    </xf>
    <xf numFmtId="164" fontId="0" fillId="3" borderId="51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3" borderId="54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6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4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6" fillId="0" borderId="16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8" fontId="6" fillId="0" borderId="1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wrapText="1"/>
    </xf>
    <xf numFmtId="0" fontId="0" fillId="3" borderId="47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0" fillId="0" borderId="49" xfId="0" applyNumberFormat="1" applyFill="1" applyBorder="1" applyAlignment="1">
      <alignment horizontal="center"/>
    </xf>
    <xf numFmtId="164" fontId="0" fillId="0" borderId="5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4" borderId="25" xfId="0" applyFill="1" applyBorder="1" applyAlignment="1">
      <alignment horizontal="left" wrapText="1"/>
    </xf>
    <xf numFmtId="0" fontId="0" fillId="4" borderId="13" xfId="0" applyFill="1" applyBorder="1" applyAlignment="1">
      <alignment horizontal="left" wrapText="1"/>
    </xf>
    <xf numFmtId="0" fontId="0" fillId="4" borderId="27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29" xfId="0" applyFill="1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3" fillId="4" borderId="47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65"/>
  <sheetViews>
    <sheetView tabSelected="1" topLeftCell="A4" zoomScale="90" zoomScaleNormal="90" workbookViewId="0">
      <selection activeCell="Q45" sqref="Q45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86" t="s">
        <v>43</v>
      </c>
      <c r="C1" s="86"/>
    </row>
    <row r="2" spans="2:27" ht="21" x14ac:dyDescent="0.3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25">
      <c r="B3" s="37" t="s">
        <v>28</v>
      </c>
    </row>
    <row r="5" spans="2:27" ht="18.75" x14ac:dyDescent="0.3">
      <c r="B5" s="3" t="s">
        <v>1</v>
      </c>
    </row>
    <row r="6" spans="2:27" ht="18.75" x14ac:dyDescent="0.3">
      <c r="B6" s="3" t="s">
        <v>44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23"/>
      <c r="I8" s="42">
        <v>24</v>
      </c>
      <c r="K8" s="1"/>
    </row>
    <row r="9" spans="2:27" ht="15.75" thickBot="1" x14ac:dyDescent="0.3">
      <c r="B9" s="6" t="s">
        <v>13</v>
      </c>
      <c r="C9" s="7"/>
      <c r="D9" s="7"/>
      <c r="E9" s="7"/>
      <c r="F9" s="7"/>
      <c r="G9" s="7"/>
      <c r="H9" s="24"/>
      <c r="I9" s="43">
        <v>96</v>
      </c>
    </row>
    <row r="10" spans="2:27" ht="15.75" thickBot="1" x14ac:dyDescent="0.3"/>
    <row r="11" spans="2:27" ht="15.75" thickBot="1" x14ac:dyDescent="0.3">
      <c r="B11" s="8" t="s">
        <v>30</v>
      </c>
      <c r="C11" s="9"/>
      <c r="D11" s="9"/>
      <c r="E11" s="9"/>
      <c r="F11" s="9"/>
      <c r="G11" s="9"/>
      <c r="H11" s="9"/>
      <c r="I11" s="10"/>
      <c r="J11" s="87" t="s">
        <v>2</v>
      </c>
      <c r="K11" s="88"/>
      <c r="L11" s="88" t="s">
        <v>3</v>
      </c>
      <c r="M11" s="89"/>
    </row>
    <row r="12" spans="2:27" x14ac:dyDescent="0.25">
      <c r="B12" s="11" t="s">
        <v>40</v>
      </c>
      <c r="C12" s="12"/>
      <c r="D12" s="12"/>
      <c r="E12" s="12"/>
      <c r="F12" s="12"/>
      <c r="G12" s="12"/>
      <c r="H12" s="12"/>
      <c r="I12" s="13"/>
      <c r="J12" s="93">
        <f>N27</f>
        <v>0</v>
      </c>
      <c r="K12" s="94"/>
      <c r="L12" s="96">
        <f>J12*1.21</f>
        <v>0</v>
      </c>
      <c r="M12" s="100"/>
    </row>
    <row r="13" spans="2:27" x14ac:dyDescent="0.25">
      <c r="B13" s="14" t="s">
        <v>5</v>
      </c>
      <c r="C13" s="15"/>
      <c r="D13" s="15"/>
      <c r="E13" s="15"/>
      <c r="F13" s="15"/>
      <c r="G13" s="15"/>
      <c r="H13" s="15"/>
      <c r="I13" s="16"/>
      <c r="J13" s="95">
        <f>X27</f>
        <v>0</v>
      </c>
      <c r="K13" s="96"/>
      <c r="L13" s="96">
        <f>J13*1.21</f>
        <v>0</v>
      </c>
      <c r="M13" s="100"/>
    </row>
    <row r="14" spans="2:27" ht="15.75" thickBot="1" x14ac:dyDescent="0.3">
      <c r="B14" s="17" t="s">
        <v>26</v>
      </c>
      <c r="C14" s="18"/>
      <c r="D14" s="18"/>
      <c r="E14" s="18"/>
      <c r="F14" s="18"/>
      <c r="G14" s="18"/>
      <c r="H14" s="18"/>
      <c r="I14" s="19"/>
      <c r="J14" s="98">
        <f>N34</f>
        <v>0</v>
      </c>
      <c r="K14" s="99"/>
      <c r="L14" s="99">
        <f>J14*1.21</f>
        <v>0</v>
      </c>
      <c r="M14" s="101"/>
    </row>
    <row r="15" spans="2:27" ht="19.5" thickBot="1" x14ac:dyDescent="0.35">
      <c r="G15" s="20" t="s">
        <v>29</v>
      </c>
      <c r="H15" s="21"/>
      <c r="I15" s="22"/>
      <c r="J15" s="102">
        <f>SUM(J12:K14)</f>
        <v>0</v>
      </c>
      <c r="K15" s="103"/>
      <c r="L15" s="104">
        <f>SUM(L12:M14)</f>
        <v>0</v>
      </c>
      <c r="M15" s="105"/>
    </row>
    <row r="17" spans="2:27" ht="15.75" thickBot="1" x14ac:dyDescent="0.3"/>
    <row r="18" spans="2:27" ht="15" customHeight="1" x14ac:dyDescent="0.25">
      <c r="B18" s="25" t="s">
        <v>39</v>
      </c>
      <c r="C18" s="26"/>
      <c r="D18" s="26"/>
      <c r="E18" s="26"/>
      <c r="F18" s="26"/>
      <c r="G18" s="27"/>
      <c r="H18" s="25" t="s">
        <v>10</v>
      </c>
      <c r="I18" s="26"/>
      <c r="J18" s="90" t="s">
        <v>21</v>
      </c>
      <c r="K18" s="91"/>
      <c r="L18" s="91"/>
      <c r="M18" s="91"/>
      <c r="N18" s="91"/>
      <c r="O18" s="91"/>
      <c r="P18" s="91"/>
      <c r="Q18" s="92"/>
      <c r="R18" s="107" t="s">
        <v>25</v>
      </c>
      <c r="S18" s="108"/>
      <c r="T18" s="90" t="s">
        <v>15</v>
      </c>
      <c r="U18" s="91"/>
      <c r="V18" s="91"/>
      <c r="W18" s="91"/>
      <c r="X18" s="106" t="s">
        <v>18</v>
      </c>
      <c r="Y18" s="91"/>
      <c r="Z18" s="91"/>
      <c r="AA18" s="92"/>
    </row>
    <row r="19" spans="2:27" ht="15.75" thickBot="1" x14ac:dyDescent="0.3">
      <c r="B19" s="28" t="s">
        <v>27</v>
      </c>
      <c r="C19" s="29"/>
      <c r="D19" s="29"/>
      <c r="E19" s="29"/>
      <c r="F19" s="29"/>
      <c r="G19" s="30"/>
      <c r="H19" s="28" t="s">
        <v>22</v>
      </c>
      <c r="I19" s="29"/>
      <c r="J19" s="83" t="s">
        <v>8</v>
      </c>
      <c r="K19" s="81"/>
      <c r="L19" s="81" t="s">
        <v>7</v>
      </c>
      <c r="M19" s="81"/>
      <c r="N19" s="81" t="s">
        <v>16</v>
      </c>
      <c r="O19" s="81"/>
      <c r="P19" s="81" t="s">
        <v>17</v>
      </c>
      <c r="Q19" s="82"/>
      <c r="R19" s="109"/>
      <c r="S19" s="110"/>
      <c r="T19" s="83" t="s">
        <v>8</v>
      </c>
      <c r="U19" s="81"/>
      <c r="V19" s="81" t="s">
        <v>7</v>
      </c>
      <c r="W19" s="97"/>
      <c r="X19" s="81" t="s">
        <v>16</v>
      </c>
      <c r="Y19" s="81"/>
      <c r="Z19" s="81" t="s">
        <v>17</v>
      </c>
      <c r="AA19" s="82"/>
    </row>
    <row r="20" spans="2:27" x14ac:dyDescent="0.25">
      <c r="B20" s="31" t="s">
        <v>36</v>
      </c>
      <c r="C20" s="32"/>
      <c r="D20" s="32"/>
      <c r="E20" s="32"/>
      <c r="F20" s="32" t="s">
        <v>38</v>
      </c>
      <c r="G20" s="33"/>
      <c r="H20" s="31">
        <v>1</v>
      </c>
      <c r="I20" s="32"/>
      <c r="J20" s="117"/>
      <c r="K20" s="118"/>
      <c r="L20" s="114">
        <f>J20*1.21</f>
        <v>0</v>
      </c>
      <c r="M20" s="116"/>
      <c r="N20" s="114">
        <f>J20*H20</f>
        <v>0</v>
      </c>
      <c r="O20" s="116"/>
      <c r="P20" s="114">
        <f>N20*1.21</f>
        <v>0</v>
      </c>
      <c r="Q20" s="115"/>
      <c r="R20" s="111"/>
      <c r="S20" s="112"/>
      <c r="T20" s="117"/>
      <c r="U20" s="118"/>
      <c r="V20" s="114">
        <f>T20*1.21</f>
        <v>0</v>
      </c>
      <c r="W20" s="116"/>
      <c r="X20" s="114">
        <f>T20*H20*($I$9/12)</f>
        <v>0</v>
      </c>
      <c r="Y20" s="116"/>
      <c r="Z20" s="114">
        <f>X20*1.21</f>
        <v>0</v>
      </c>
      <c r="AA20" s="115"/>
    </row>
    <row r="21" spans="2:27" x14ac:dyDescent="0.25">
      <c r="B21" s="14" t="s">
        <v>37</v>
      </c>
      <c r="C21" s="15"/>
      <c r="D21" s="15"/>
      <c r="E21" s="15"/>
      <c r="F21" s="15" t="s">
        <v>38</v>
      </c>
      <c r="G21" s="16"/>
      <c r="H21" s="14">
        <v>1</v>
      </c>
      <c r="I21" s="15"/>
      <c r="J21" s="128"/>
      <c r="K21" s="129"/>
      <c r="L21" s="84">
        <f>J21*1.21</f>
        <v>0</v>
      </c>
      <c r="M21" s="85"/>
      <c r="N21" s="84">
        <f t="shared" ref="N21" si="0">J21*H21</f>
        <v>0</v>
      </c>
      <c r="O21" s="85"/>
      <c r="P21" s="84">
        <f t="shared" ref="P21" si="1">N21*1.21</f>
        <v>0</v>
      </c>
      <c r="Q21" s="113"/>
      <c r="R21" s="44"/>
      <c r="S21" s="45"/>
      <c r="T21" s="128"/>
      <c r="U21" s="129"/>
      <c r="V21" s="84">
        <f t="shared" ref="V21" si="2">T21*1.21</f>
        <v>0</v>
      </c>
      <c r="W21" s="85"/>
      <c r="X21" s="84">
        <f t="shared" ref="X21" si="3">T21*H21*($I$9/12)</f>
        <v>0</v>
      </c>
      <c r="Y21" s="85"/>
      <c r="Z21" s="84">
        <f t="shared" ref="Z21" si="4">X21*1.21</f>
        <v>0</v>
      </c>
      <c r="AA21" s="113"/>
    </row>
    <row r="22" spans="2:27" x14ac:dyDescent="0.25">
      <c r="B22" s="14" t="s">
        <v>31</v>
      </c>
      <c r="C22" s="15"/>
      <c r="D22" s="15"/>
      <c r="E22" s="15"/>
      <c r="F22" s="15" t="s">
        <v>38</v>
      </c>
      <c r="G22" s="16"/>
      <c r="H22" s="41">
        <v>3</v>
      </c>
      <c r="I22" s="15" t="s">
        <v>41</v>
      </c>
      <c r="J22" s="128"/>
      <c r="K22" s="129"/>
      <c r="L22" s="84">
        <f t="shared" ref="L22:L26" si="5">J22*1.21</f>
        <v>0</v>
      </c>
      <c r="M22" s="85"/>
      <c r="N22" s="84">
        <f t="shared" ref="N22:N26" si="6">J22*H22</f>
        <v>0</v>
      </c>
      <c r="O22" s="85"/>
      <c r="P22" s="84">
        <f t="shared" ref="P22:P26" si="7">N22*1.21</f>
        <v>0</v>
      </c>
      <c r="Q22" s="113"/>
      <c r="R22" s="44"/>
      <c r="S22" s="45"/>
      <c r="T22" s="128"/>
      <c r="U22" s="129"/>
      <c r="V22" s="84">
        <f t="shared" ref="V22:V26" si="8">T22*1.21</f>
        <v>0</v>
      </c>
      <c r="W22" s="85"/>
      <c r="X22" s="84">
        <f t="shared" ref="X22:X26" si="9">T22*H22*($I$9/12)</f>
        <v>0</v>
      </c>
      <c r="Y22" s="85"/>
      <c r="Z22" s="84">
        <f t="shared" ref="Z22:Z26" si="10">X22*1.21</f>
        <v>0</v>
      </c>
      <c r="AA22" s="113"/>
    </row>
    <row r="23" spans="2:27" x14ac:dyDescent="0.25">
      <c r="B23" s="14" t="s">
        <v>32</v>
      </c>
      <c r="C23" s="15"/>
      <c r="D23" s="15"/>
      <c r="E23" s="15"/>
      <c r="F23" s="15" t="s">
        <v>38</v>
      </c>
      <c r="G23" s="16"/>
      <c r="H23" s="14">
        <v>1</v>
      </c>
      <c r="I23" s="15"/>
      <c r="J23" s="128"/>
      <c r="K23" s="129"/>
      <c r="L23" s="84">
        <f t="shared" si="5"/>
        <v>0</v>
      </c>
      <c r="M23" s="85"/>
      <c r="N23" s="84">
        <f t="shared" si="6"/>
        <v>0</v>
      </c>
      <c r="O23" s="85"/>
      <c r="P23" s="84">
        <f t="shared" si="7"/>
        <v>0</v>
      </c>
      <c r="Q23" s="113"/>
      <c r="R23" s="44"/>
      <c r="S23" s="45"/>
      <c r="T23" s="128"/>
      <c r="U23" s="129"/>
      <c r="V23" s="84">
        <f t="shared" si="8"/>
        <v>0</v>
      </c>
      <c r="W23" s="85"/>
      <c r="X23" s="84">
        <f t="shared" si="9"/>
        <v>0</v>
      </c>
      <c r="Y23" s="85"/>
      <c r="Z23" s="84">
        <f t="shared" si="10"/>
        <v>0</v>
      </c>
      <c r="AA23" s="113"/>
    </row>
    <row r="24" spans="2:27" x14ac:dyDescent="0.25">
      <c r="B24" s="14" t="s">
        <v>33</v>
      </c>
      <c r="C24" s="15"/>
      <c r="D24" s="15"/>
      <c r="E24" s="15"/>
      <c r="F24" s="15" t="s">
        <v>38</v>
      </c>
      <c r="G24" s="16"/>
      <c r="H24" s="14">
        <v>1</v>
      </c>
      <c r="I24" s="15"/>
      <c r="J24" s="128"/>
      <c r="K24" s="129"/>
      <c r="L24" s="84">
        <f t="shared" si="5"/>
        <v>0</v>
      </c>
      <c r="M24" s="85"/>
      <c r="N24" s="84">
        <f t="shared" si="6"/>
        <v>0</v>
      </c>
      <c r="O24" s="85"/>
      <c r="P24" s="84">
        <f t="shared" si="7"/>
        <v>0</v>
      </c>
      <c r="Q24" s="113"/>
      <c r="R24" s="44"/>
      <c r="S24" s="45"/>
      <c r="T24" s="128"/>
      <c r="U24" s="129"/>
      <c r="V24" s="84">
        <f t="shared" si="8"/>
        <v>0</v>
      </c>
      <c r="W24" s="85"/>
      <c r="X24" s="84">
        <f t="shared" si="9"/>
        <v>0</v>
      </c>
      <c r="Y24" s="85"/>
      <c r="Z24" s="84">
        <f t="shared" si="10"/>
        <v>0</v>
      </c>
      <c r="AA24" s="113"/>
    </row>
    <row r="25" spans="2:27" x14ac:dyDescent="0.25">
      <c r="B25" s="14" t="s">
        <v>34</v>
      </c>
      <c r="C25" s="15"/>
      <c r="D25" s="15"/>
      <c r="E25" s="15"/>
      <c r="F25" s="15" t="s">
        <v>38</v>
      </c>
      <c r="G25" s="16"/>
      <c r="H25" s="14">
        <v>5</v>
      </c>
      <c r="I25" s="15"/>
      <c r="J25" s="128"/>
      <c r="K25" s="129"/>
      <c r="L25" s="84">
        <f t="shared" si="5"/>
        <v>0</v>
      </c>
      <c r="M25" s="85"/>
      <c r="N25" s="84">
        <f t="shared" si="6"/>
        <v>0</v>
      </c>
      <c r="O25" s="85"/>
      <c r="P25" s="84">
        <f t="shared" si="7"/>
        <v>0</v>
      </c>
      <c r="Q25" s="113"/>
      <c r="R25" s="44"/>
      <c r="S25" s="45"/>
      <c r="T25" s="128"/>
      <c r="U25" s="129"/>
      <c r="V25" s="84">
        <f t="shared" si="8"/>
        <v>0</v>
      </c>
      <c r="W25" s="85"/>
      <c r="X25" s="84">
        <f t="shared" si="9"/>
        <v>0</v>
      </c>
      <c r="Y25" s="85"/>
      <c r="Z25" s="84">
        <f t="shared" si="10"/>
        <v>0</v>
      </c>
      <c r="AA25" s="113"/>
    </row>
    <row r="26" spans="2:27" x14ac:dyDescent="0.25">
      <c r="B26" s="14" t="s">
        <v>35</v>
      </c>
      <c r="C26" s="15"/>
      <c r="D26" s="15"/>
      <c r="E26" s="15"/>
      <c r="F26" s="15" t="s">
        <v>38</v>
      </c>
      <c r="G26" s="16"/>
      <c r="H26" s="14">
        <v>2</v>
      </c>
      <c r="I26" s="15"/>
      <c r="J26" s="128"/>
      <c r="K26" s="129"/>
      <c r="L26" s="84">
        <f t="shared" si="5"/>
        <v>0</v>
      </c>
      <c r="M26" s="85"/>
      <c r="N26" s="84">
        <f t="shared" si="6"/>
        <v>0</v>
      </c>
      <c r="O26" s="85"/>
      <c r="P26" s="84">
        <f t="shared" si="7"/>
        <v>0</v>
      </c>
      <c r="Q26" s="113"/>
      <c r="R26" s="44"/>
      <c r="S26" s="45"/>
      <c r="T26" s="128"/>
      <c r="U26" s="129"/>
      <c r="V26" s="84">
        <f t="shared" si="8"/>
        <v>0</v>
      </c>
      <c r="W26" s="85"/>
      <c r="X26" s="84">
        <f t="shared" si="9"/>
        <v>0</v>
      </c>
      <c r="Y26" s="85"/>
      <c r="Z26" s="84">
        <f t="shared" si="10"/>
        <v>0</v>
      </c>
      <c r="AA26" s="113"/>
    </row>
    <row r="27" spans="2:27" ht="15.75" thickBot="1" x14ac:dyDescent="0.3">
      <c r="H27" s="59" t="s">
        <v>20</v>
      </c>
      <c r="I27" s="60"/>
      <c r="J27" s="48"/>
      <c r="K27" s="49"/>
      <c r="L27" s="49"/>
      <c r="M27" s="50"/>
      <c r="N27" s="56">
        <f>SUM(N20:O26)</f>
        <v>0</v>
      </c>
      <c r="O27" s="57"/>
      <c r="P27" s="61">
        <f t="shared" ref="P27" si="11">N27*1.21</f>
        <v>0</v>
      </c>
      <c r="Q27" s="62"/>
      <c r="R27" s="48"/>
      <c r="S27" s="49"/>
      <c r="T27" s="49"/>
      <c r="U27" s="49"/>
      <c r="V27" s="49"/>
      <c r="W27" s="50"/>
      <c r="X27" s="56">
        <f>SUM(X20:Y26)</f>
        <v>0</v>
      </c>
      <c r="Y27" s="57"/>
      <c r="Z27" s="56">
        <f t="shared" ref="Z27" si="12">X27*1.21</f>
        <v>0</v>
      </c>
      <c r="AA27" s="58"/>
    </row>
    <row r="29" spans="2:27" hidden="1" x14ac:dyDescent="0.25">
      <c r="B29" s="25" t="s">
        <v>9</v>
      </c>
      <c r="C29" s="26"/>
      <c r="D29" s="26"/>
      <c r="E29" s="26"/>
      <c r="F29" s="26"/>
      <c r="G29" s="26"/>
      <c r="H29" s="25" t="s">
        <v>10</v>
      </c>
      <c r="I29" s="27"/>
      <c r="J29" s="125" t="s">
        <v>6</v>
      </c>
      <c r="K29" s="126"/>
      <c r="L29" s="126"/>
      <c r="M29" s="127"/>
      <c r="N29" s="125" t="s">
        <v>23</v>
      </c>
      <c r="O29" s="126"/>
      <c r="P29" s="126"/>
      <c r="Q29" s="127"/>
    </row>
    <row r="30" spans="2:27" ht="15.75" hidden="1" thickBot="1" x14ac:dyDescent="0.3">
      <c r="B30" s="28" t="s">
        <v>27</v>
      </c>
      <c r="C30" s="29"/>
      <c r="D30" s="29"/>
      <c r="E30" s="29"/>
      <c r="F30" s="29"/>
      <c r="G30" s="29"/>
      <c r="H30" s="28" t="s">
        <v>22</v>
      </c>
      <c r="I30" s="30"/>
      <c r="J30" s="83" t="s">
        <v>8</v>
      </c>
      <c r="K30" s="81"/>
      <c r="L30" s="81" t="s">
        <v>7</v>
      </c>
      <c r="M30" s="82"/>
      <c r="N30" s="83" t="s">
        <v>16</v>
      </c>
      <c r="O30" s="81"/>
      <c r="P30" s="81" t="s">
        <v>17</v>
      </c>
      <c r="Q30" s="82"/>
    </row>
    <row r="31" spans="2:27" ht="15.75" hidden="1" customHeight="1" x14ac:dyDescent="0.25">
      <c r="B31" s="119" t="s">
        <v>14</v>
      </c>
      <c r="C31" s="120"/>
      <c r="D31" s="120"/>
      <c r="E31" s="120"/>
      <c r="F31" s="120"/>
      <c r="G31" s="120"/>
      <c r="H31" s="75">
        <v>189400</v>
      </c>
      <c r="I31" s="76"/>
      <c r="J31" s="63"/>
      <c r="K31" s="64"/>
      <c r="L31" s="69">
        <f>J31*1.21</f>
        <v>0</v>
      </c>
      <c r="M31" s="70"/>
      <c r="N31" s="63">
        <f>J31*H31</f>
        <v>0</v>
      </c>
      <c r="O31" s="64"/>
      <c r="P31" s="69">
        <f>N31*1.21</f>
        <v>0</v>
      </c>
      <c r="Q31" s="70"/>
    </row>
    <row r="32" spans="2:27" hidden="1" x14ac:dyDescent="0.25">
      <c r="B32" s="121"/>
      <c r="C32" s="122"/>
      <c r="D32" s="122"/>
      <c r="E32" s="122"/>
      <c r="F32" s="122"/>
      <c r="G32" s="122"/>
      <c r="H32" s="77"/>
      <c r="I32" s="78"/>
      <c r="J32" s="65"/>
      <c r="K32" s="66"/>
      <c r="L32" s="71"/>
      <c r="M32" s="72"/>
      <c r="N32" s="65"/>
      <c r="O32" s="66"/>
      <c r="P32" s="71"/>
      <c r="Q32" s="72"/>
    </row>
    <row r="33" spans="2:17" ht="15.75" hidden="1" thickBot="1" x14ac:dyDescent="0.3">
      <c r="B33" s="123"/>
      <c r="C33" s="124"/>
      <c r="D33" s="124"/>
      <c r="E33" s="124"/>
      <c r="F33" s="124"/>
      <c r="G33" s="124"/>
      <c r="H33" s="79"/>
      <c r="I33" s="80"/>
      <c r="J33" s="67"/>
      <c r="K33" s="68"/>
      <c r="L33" s="73"/>
      <c r="M33" s="74"/>
      <c r="N33" s="67"/>
      <c r="O33" s="68"/>
      <c r="P33" s="73"/>
      <c r="Q33" s="74"/>
    </row>
    <row r="34" spans="2:17" ht="15.75" hidden="1" thickBot="1" x14ac:dyDescent="0.3">
      <c r="H34" s="46" t="s">
        <v>20</v>
      </c>
      <c r="I34" s="47"/>
      <c r="J34" s="46"/>
      <c r="K34" s="51"/>
      <c r="L34" s="51"/>
      <c r="M34" s="47"/>
      <c r="N34" s="52">
        <f>SUM(N31)</f>
        <v>0</v>
      </c>
      <c r="O34" s="53"/>
      <c r="P34" s="54">
        <f>SUM(P31)</f>
        <v>0</v>
      </c>
      <c r="Q34" s="55"/>
    </row>
    <row r="35" spans="2:17" s="38" customFormat="1" x14ac:dyDescent="0.25">
      <c r="H35" s="39"/>
      <c r="I35" s="39"/>
      <c r="J35" s="39"/>
      <c r="K35" s="39"/>
      <c r="L35" s="39"/>
      <c r="M35" s="39"/>
      <c r="N35" s="40"/>
      <c r="O35" s="39"/>
      <c r="P35" s="40"/>
      <c r="Q35" s="39"/>
    </row>
    <row r="36" spans="2:17" s="38" customFormat="1" x14ac:dyDescent="0.25">
      <c r="B36" t="s">
        <v>19</v>
      </c>
      <c r="H36" s="39"/>
      <c r="I36" s="39"/>
      <c r="J36" s="39"/>
      <c r="K36" s="39"/>
      <c r="L36" s="39"/>
      <c r="M36" s="39"/>
      <c r="N36" s="40"/>
      <c r="O36" s="39"/>
      <c r="P36" s="40"/>
      <c r="Q36" s="39"/>
    </row>
    <row r="37" spans="2:17" s="38" customFormat="1" x14ac:dyDescent="0.25">
      <c r="B37" t="s">
        <v>42</v>
      </c>
      <c r="H37" s="39"/>
      <c r="I37" s="39"/>
      <c r="J37" s="39"/>
      <c r="K37" s="39"/>
      <c r="L37" s="39"/>
      <c r="M37" s="39"/>
      <c r="N37" s="40"/>
      <c r="O37" s="39"/>
      <c r="P37" s="40"/>
      <c r="Q37" s="39"/>
    </row>
    <row r="38" spans="2:17" s="38" customFormat="1" x14ac:dyDescent="0.25">
      <c r="H38" s="39"/>
      <c r="I38" s="39"/>
      <c r="J38" s="39"/>
      <c r="K38" s="39"/>
      <c r="L38" s="39"/>
      <c r="M38" s="39"/>
      <c r="N38" s="40"/>
      <c r="O38" s="39"/>
      <c r="P38" s="40"/>
      <c r="Q38" s="39"/>
    </row>
    <row r="39" spans="2:17" x14ac:dyDescent="0.25">
      <c r="B39" s="2" t="s">
        <v>12</v>
      </c>
    </row>
    <row r="40" spans="2:17" x14ac:dyDescent="0.25">
      <c r="B40" t="s">
        <v>24</v>
      </c>
    </row>
    <row r="41" spans="2:17" x14ac:dyDescent="0.25">
      <c r="B41" t="s">
        <v>11</v>
      </c>
    </row>
    <row r="42" spans="2:17" x14ac:dyDescent="0.25">
      <c r="B42" t="s">
        <v>45</v>
      </c>
    </row>
    <row r="43" spans="2:17" x14ac:dyDescent="0.25">
      <c r="B43" t="s">
        <v>46</v>
      </c>
    </row>
    <row r="44" spans="2:17" x14ac:dyDescent="0.25">
      <c r="B44" t="s">
        <v>47</v>
      </c>
    </row>
    <row r="45" spans="2:17" x14ac:dyDescent="0.25">
      <c r="B45" t="s">
        <v>48</v>
      </c>
    </row>
    <row r="46" spans="2:17" x14ac:dyDescent="0.25">
      <c r="B46" t="s">
        <v>49</v>
      </c>
    </row>
    <row r="47" spans="2:17" x14ac:dyDescent="0.25">
      <c r="B47" t="s">
        <v>50</v>
      </c>
    </row>
    <row r="48" spans="2:17" x14ac:dyDescent="0.25">
      <c r="B48" t="s">
        <v>51</v>
      </c>
    </row>
    <row r="65" spans="2:2" x14ac:dyDescent="0.25">
      <c r="B65" s="1"/>
    </row>
  </sheetData>
  <mergeCells count="109">
    <mergeCell ref="L20:M20"/>
    <mergeCell ref="J20:K20"/>
    <mergeCell ref="T21:U21"/>
    <mergeCell ref="J24:K24"/>
    <mergeCell ref="N23:O23"/>
    <mergeCell ref="L23:M23"/>
    <mergeCell ref="J23:K23"/>
    <mergeCell ref="N22:O22"/>
    <mergeCell ref="L22:M22"/>
    <mergeCell ref="J22:K22"/>
    <mergeCell ref="P21:Q21"/>
    <mergeCell ref="N21:O21"/>
    <mergeCell ref="L21:M21"/>
    <mergeCell ref="J21:K21"/>
    <mergeCell ref="R22:S22"/>
    <mergeCell ref="R23:S23"/>
    <mergeCell ref="R24:S24"/>
    <mergeCell ref="B31:G33"/>
    <mergeCell ref="N29:Q29"/>
    <mergeCell ref="J29:M29"/>
    <mergeCell ref="J30:K30"/>
    <mergeCell ref="T25:U25"/>
    <mergeCell ref="T26:U26"/>
    <mergeCell ref="V22:W22"/>
    <mergeCell ref="X22:Y22"/>
    <mergeCell ref="V26:W26"/>
    <mergeCell ref="X26:Y26"/>
    <mergeCell ref="V23:W23"/>
    <mergeCell ref="X23:Y23"/>
    <mergeCell ref="V24:W24"/>
    <mergeCell ref="X24:Y24"/>
    <mergeCell ref="V25:W25"/>
    <mergeCell ref="X25:Y25"/>
    <mergeCell ref="T22:U22"/>
    <mergeCell ref="T23:U23"/>
    <mergeCell ref="T24:U24"/>
    <mergeCell ref="L26:M26"/>
    <mergeCell ref="J26:K26"/>
    <mergeCell ref="L25:M25"/>
    <mergeCell ref="J25:K25"/>
    <mergeCell ref="L24:M24"/>
    <mergeCell ref="Z22:AA22"/>
    <mergeCell ref="Z23:AA23"/>
    <mergeCell ref="Z24:AA24"/>
    <mergeCell ref="Z25:AA25"/>
    <mergeCell ref="Z26:AA26"/>
    <mergeCell ref="Z20:AA20"/>
    <mergeCell ref="X20:Y20"/>
    <mergeCell ref="V20:W20"/>
    <mergeCell ref="T20:U20"/>
    <mergeCell ref="Z21:AA21"/>
    <mergeCell ref="R18:S19"/>
    <mergeCell ref="R20:S20"/>
    <mergeCell ref="R21:S21"/>
    <mergeCell ref="N24:O24"/>
    <mergeCell ref="N25:O25"/>
    <mergeCell ref="N26:O26"/>
    <mergeCell ref="P22:Q22"/>
    <mergeCell ref="P23:Q23"/>
    <mergeCell ref="P24:Q24"/>
    <mergeCell ref="P25:Q25"/>
    <mergeCell ref="P26:Q26"/>
    <mergeCell ref="P20:Q20"/>
    <mergeCell ref="N20:O20"/>
    <mergeCell ref="V21:W21"/>
    <mergeCell ref="X21:Y21"/>
    <mergeCell ref="B1:C1"/>
    <mergeCell ref="J11:K11"/>
    <mergeCell ref="L11:M11"/>
    <mergeCell ref="J18:Q18"/>
    <mergeCell ref="T18:W18"/>
    <mergeCell ref="J12:K12"/>
    <mergeCell ref="J13:K13"/>
    <mergeCell ref="V19:W19"/>
    <mergeCell ref="J19:K19"/>
    <mergeCell ref="L19:M19"/>
    <mergeCell ref="N19:O19"/>
    <mergeCell ref="P19:Q19"/>
    <mergeCell ref="T19:U19"/>
    <mergeCell ref="J14:K14"/>
    <mergeCell ref="L12:M12"/>
    <mergeCell ref="L13:M13"/>
    <mergeCell ref="L14:M14"/>
    <mergeCell ref="J15:K15"/>
    <mergeCell ref="L15:M15"/>
    <mergeCell ref="X18:AA18"/>
    <mergeCell ref="X19:Y19"/>
    <mergeCell ref="Z19:AA19"/>
    <mergeCell ref="Z27:AA27"/>
    <mergeCell ref="H27:I27"/>
    <mergeCell ref="N27:O27"/>
    <mergeCell ref="P27:Q27"/>
    <mergeCell ref="N31:O33"/>
    <mergeCell ref="P31:Q33"/>
    <mergeCell ref="H31:I33"/>
    <mergeCell ref="J31:K33"/>
    <mergeCell ref="L31:M33"/>
    <mergeCell ref="L30:M30"/>
    <mergeCell ref="N30:O30"/>
    <mergeCell ref="P30:Q30"/>
    <mergeCell ref="R25:S25"/>
    <mergeCell ref="R26:S26"/>
    <mergeCell ref="H34:I34"/>
    <mergeCell ref="J27:M27"/>
    <mergeCell ref="R27:W27"/>
    <mergeCell ref="J34:M34"/>
    <mergeCell ref="N34:O34"/>
    <mergeCell ref="P34:Q34"/>
    <mergeCell ref="X27:Y27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Kremličková Václava</cp:lastModifiedBy>
  <cp:lastPrinted>2022-07-15T04:34:50Z</cp:lastPrinted>
  <dcterms:created xsi:type="dcterms:W3CDTF">2022-07-13T14:48:57Z</dcterms:created>
  <dcterms:modified xsi:type="dcterms:W3CDTF">2023-09-21T11:28:35Z</dcterms:modified>
</cp:coreProperties>
</file>