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2"/>
  </bookViews>
  <sheets>
    <sheet name="Rozpočet" sheetId="1" r:id="rId1"/>
    <sheet name="Rekapitulace rozpočtu" sheetId="2" r:id="rId2"/>
    <sheet name="Krycí list" sheetId="3" r:id="rId3"/>
  </sheets>
  <definedNames>
    <definedName name="_xlnm.Print_Titles" localSheetId="1">'Rekapitulace rozpočtu'!$8:$9</definedName>
    <definedName name="_xlnm.Print_Titles" localSheetId="0">'Rozpočet'!$5:$8</definedName>
    <definedName name="_xlnm.Print_Area" localSheetId="2">'Krycí list'!$A$1:$K$44</definedName>
  </definedNames>
  <calcPr fullCalcOnLoad="1"/>
</workbook>
</file>

<file path=xl/sharedStrings.xml><?xml version="1.0" encoding="utf-8"?>
<sst xmlns="http://schemas.openxmlformats.org/spreadsheetml/2006/main" count="217" uniqueCount="172">
  <si>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</si>
  <si>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</si>
  <si>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</si>
  <si>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</si>
  <si>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</si>
  <si>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</si>
  <si>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</si>
  <si>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</si>
  <si>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</si>
  <si>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</si>
  <si>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</si>
  <si>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</si>
  <si>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</si>
  <si>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</si>
  <si>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</si>
  <si>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</si>
  <si>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</si>
  <si>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</si>
  <si>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</si>
  <si>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</si>
  <si>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</si>
  <si>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</si>
  <si>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</si>
  <si>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</si>
  <si>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</si>
  <si>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</si>
  <si>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</si>
  <si>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</si>
  <si>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</si>
  <si>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</si>
  <si>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</si>
  <si>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</si>
  <si>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</si>
  <si>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</si>
  <si>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</si>
  <si>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</si>
  <si>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</si>
  <si>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</si>
  <si>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</si>
  <si>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</si>
  <si>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</si>
  <si>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</si>
  <si>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</si>
  <si>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</si>
  <si>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</si>
  <si>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</si>
  <si>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</si>
  <si>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</si>
  <si>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</si>
  <si>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</si>
  <si>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</si>
  <si>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</si>
  <si>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</si>
  <si>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</si>
  <si>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</si>
  <si>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</si>
  <si>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</si>
  <si>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</si>
  <si>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</si>
  <si>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</si>
  <si>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</si>
  <si>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</si>
  <si>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</si>
  <si>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</si>
  <si>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</si>
  <si>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</si>
  <si>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</si>
  <si>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</si>
  <si>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</si>
  <si>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</si>
  <si>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</si>
  <si>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</si>
  <si>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</si>
  <si>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</si>
  <si>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</si>
  <si>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</si>
  <si>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</si>
  <si>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</si>
  <si>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</si>
  <si>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</si>
  <si>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</si>
  <si>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</si>
  <si>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</si>
  <si>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62</t>
  </si>
  <si>
    <t>Úprava povrchů vnější</t>
  </si>
  <si>
    <t>624 60-1114</t>
  </si>
  <si>
    <t>Tmelení spár 20x20 mm jiný tmel</t>
  </si>
  <si>
    <t>m</t>
  </si>
  <si>
    <t>712</t>
  </si>
  <si>
    <t>Povlakové krytiny</t>
  </si>
  <si>
    <t>712 30-0833</t>
  </si>
  <si>
    <t>Dmtž izolace střecha -10ř 3vrstvy</t>
  </si>
  <si>
    <t>m2</t>
  </si>
  <si>
    <t>979 01-1111</t>
  </si>
  <si>
    <t>Svis doprava suti prvé podlaží</t>
  </si>
  <si>
    <t>979 01-1121</t>
  </si>
  <si>
    <t>Svis doprava suti ZKD podlaží</t>
  </si>
  <si>
    <t>979 08-1111</t>
  </si>
  <si>
    <t>Odvoz suti na skládku do 1 km</t>
  </si>
  <si>
    <t>979 08-1121</t>
  </si>
  <si>
    <t>Odvoz suti na skládku ZKD 1 km</t>
  </si>
  <si>
    <t>979 08-1141</t>
  </si>
  <si>
    <t>POPLATEK ZA SKLADKU SUTE</t>
  </si>
  <si>
    <t>712 99-0813</t>
  </si>
  <si>
    <t>Očištění plochá střecha</t>
  </si>
  <si>
    <t>M2</t>
  </si>
  <si>
    <t>712 30-0941</t>
  </si>
  <si>
    <t>PRORIZNUTI VYDUTYCH MIST NA STRESE</t>
  </si>
  <si>
    <t>KUS</t>
  </si>
  <si>
    <t>712 30-0921</t>
  </si>
  <si>
    <t>Přípl kus opr izol střecha-10ř NAIP</t>
  </si>
  <si>
    <t>kus</t>
  </si>
  <si>
    <t>9/1</t>
  </si>
  <si>
    <t>628 52256-05</t>
  </si>
  <si>
    <t>PAS MODIF ASF GLASTEK 40 SPEC MIN</t>
  </si>
  <si>
    <t>712 31-1101</t>
  </si>
  <si>
    <t>Izolace střech -10řstudená asf lak</t>
  </si>
  <si>
    <t>10/1</t>
  </si>
  <si>
    <t>111 63148-00</t>
  </si>
  <si>
    <t>LAK ASFALT PENETRAL ALP SUDY 160K $</t>
  </si>
  <si>
    <t>t</t>
  </si>
  <si>
    <t>712 34-1559</t>
  </si>
  <si>
    <t>Izol střech -10ř pásy NAIP plocha</t>
  </si>
  <si>
    <t>11/1</t>
  </si>
  <si>
    <t>12/1</t>
  </si>
  <si>
    <t>628 52254-00</t>
  </si>
  <si>
    <t>PAS MODIF ASF ELASTODEK 40 SPEC M #</t>
  </si>
  <si>
    <t>12/2</t>
  </si>
  <si>
    <t>628 52257-03</t>
  </si>
  <si>
    <t>pas mod sopralast detail Alu</t>
  </si>
  <si>
    <t>998 71-2102</t>
  </si>
  <si>
    <t>Přesun t povl krytina objekt v -12m</t>
  </si>
  <si>
    <t>764</t>
  </si>
  <si>
    <t>Konstrukce klempířské</t>
  </si>
  <si>
    <t>NABIDKA</t>
  </si>
  <si>
    <t>DMTZ STAV KLEMPIR PRVKU</t>
  </si>
  <si>
    <t>SOUBOR</t>
  </si>
  <si>
    <t>764 29-6520</t>
  </si>
  <si>
    <t>Připojovací dilat TiZn lišta rš 80</t>
  </si>
  <si>
    <t>764 29-6521</t>
  </si>
  <si>
    <t>Mtž připoj dilat TiZn lišta rš 80</t>
  </si>
  <si>
    <t>764 22-3520</t>
  </si>
  <si>
    <t>OPLECH ZN-TI OKAPU LEP KRYTIN RS 250</t>
  </si>
  <si>
    <t>M</t>
  </si>
  <si>
    <t>764 22-3590</t>
  </si>
  <si>
    <t>MTZ OPLECH OKAPU Zn-Ti LEPEN KRYTINA</t>
  </si>
  <si>
    <t>764 25-2503</t>
  </si>
  <si>
    <t>Žlab TiZn podokap půlkruh rš 330</t>
  </si>
  <si>
    <t>764 25-2511</t>
  </si>
  <si>
    <t>Mtž žlab TiZn podokapní půlkruhový</t>
  </si>
  <si>
    <t>764 25-2512</t>
  </si>
  <si>
    <t>Mtž TiZn žlab čela půlkruhové</t>
  </si>
  <si>
    <t>764 25-2515</t>
  </si>
  <si>
    <t>Mtž TiZn žlab háky půlkruhové</t>
  </si>
  <si>
    <t>764 17-3014</t>
  </si>
  <si>
    <t>Větrací komínek OnduSteel -30ř</t>
  </si>
  <si>
    <t>998 76-4102</t>
  </si>
  <si>
    <t>Přesun t klempíř kce objekt v 12m</t>
  </si>
  <si>
    <t>A22</t>
  </si>
  <si>
    <t>Vedení uzemňovací</t>
  </si>
  <si>
    <t>NABÍDKA</t>
  </si>
  <si>
    <t>DMTŽ + nový hromosvod + revize</t>
  </si>
  <si>
    <t>soubor</t>
  </si>
  <si>
    <t xml:space="preserve">          </t>
  </si>
  <si>
    <t xml:space="preserve">            </t>
  </si>
  <si>
    <t xml:space="preserve">KRAJSKÁ ZDRAVOTNÍ a.s.                  </t>
  </si>
  <si>
    <t xml:space="preserve">                                        </t>
  </si>
  <si>
    <t>DPH 21%</t>
  </si>
  <si>
    <t>DPH ze specifikací 15%</t>
  </si>
  <si>
    <t>DPH ze specifikací 21%</t>
  </si>
  <si>
    <t>Havarijní oprava střechy kuchyně</t>
  </si>
  <si>
    <t>Nemocnice Teplice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</si>
</sst>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30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1" applyNumberFormat="0" applyFill="0" applyAlignment="0" applyProtection="0"/>
    <xf numFmtId="4" fontId="0" fillId="0" borderId="0" applyBorder="0" applyProtection="0">
      <alignment/>
    </xf>
    <xf numFmtId="4" fontId="0" fillId="5" borderId="0">
      <alignment/>
      <protection/>
    </xf>
    <xf numFmtId="49" fontId="1" fillId="5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5" borderId="0" applyBorder="0">
      <alignment/>
      <protection/>
    </xf>
    <xf numFmtId="0" fontId="17" fillId="11" borderId="0" applyNumberFormat="0" applyBorder="0" applyAlignment="0" applyProtection="0"/>
    <xf numFmtId="0" fontId="18" fillId="1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23" fillId="7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24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5" borderId="0" applyBorder="0">
      <alignment/>
      <protection/>
    </xf>
    <xf numFmtId="4" fontId="4" fillId="5" borderId="0" applyBorder="0">
      <alignment/>
      <protection/>
    </xf>
    <xf numFmtId="0" fontId="25" fillId="6" borderId="0" applyNumberFormat="0" applyBorder="0" applyAlignment="0" applyProtection="0"/>
    <xf numFmtId="0" fontId="24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5" borderId="0">
      <alignment horizontal="right"/>
      <protection/>
    </xf>
    <xf numFmtId="0" fontId="26" fillId="7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5" borderId="0">
      <alignment/>
      <protection/>
    </xf>
    <xf numFmtId="0" fontId="27" fillId="13" borderId="13" applyNumberFormat="0" applyAlignment="0" applyProtection="0"/>
    <xf numFmtId="0" fontId="28" fillId="13" borderId="14" applyNumberFormat="0" applyAlignment="0" applyProtection="0"/>
    <xf numFmtId="0" fontId="29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7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5" borderId="0" xfId="44">
      <alignment/>
      <protection/>
    </xf>
    <xf numFmtId="4" fontId="0" fillId="0" borderId="0" xfId="34" applyProtection="1">
      <alignment/>
      <protection/>
    </xf>
    <xf numFmtId="4" fontId="0" fillId="5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4" fillId="0" borderId="0" xfId="58">
      <alignment horizontal="left"/>
    </xf>
    <xf numFmtId="164" fontId="4" fillId="5" borderId="0" xfId="71">
      <alignment/>
      <protection/>
    </xf>
    <xf numFmtId="4" fontId="4" fillId="5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0" fontId="9" fillId="5" borderId="0" xfId="76">
      <alignment horizontal="right"/>
      <protection/>
    </xf>
    <xf numFmtId="49" fontId="0" fillId="0" borderId="0" xfId="61" quotePrefix="1">
      <alignment horizontal="center"/>
    </xf>
    <xf numFmtId="49" fontId="3" fillId="0" borderId="0" xfId="39">
      <alignment/>
    </xf>
    <xf numFmtId="0" fontId="11" fillId="0" borderId="35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35" xfId="75" applyNumberFormat="1" applyBorder="1">
      <alignment horizontal="left" vertical="center"/>
      <protection/>
    </xf>
    <xf numFmtId="3" fontId="4" fillId="0" borderId="35" xfId="42" applyBorder="1">
      <alignment vertical="center"/>
      <protection/>
    </xf>
    <xf numFmtId="3" fontId="4" fillId="0" borderId="44" xfId="42" applyBorder="1">
      <alignment vertical="center"/>
      <protection/>
    </xf>
    <xf numFmtId="0" fontId="10" fillId="0" borderId="35" xfId="60" applyFont="1" applyBorder="1">
      <alignment horizontal="left" vertical="center"/>
      <protection/>
    </xf>
    <xf numFmtId="0" fontId="10" fillId="0" borderId="44" xfId="60" applyFont="1" applyBorder="1">
      <alignment horizontal="left" vertical="center"/>
      <protection/>
    </xf>
    <xf numFmtId="0" fontId="11" fillId="0" borderId="51" xfId="75" applyNumberFormat="1" applyFont="1" applyBorder="1">
      <alignment horizontal="left" vertical="center"/>
      <protection/>
    </xf>
    <xf numFmtId="0" fontId="11" fillId="0" borderId="52" xfId="75" applyNumberFormat="1" applyFont="1" applyBorder="1">
      <alignment horizontal="left" vertical="center"/>
      <protection/>
    </xf>
    <xf numFmtId="0" fontId="10" fillId="0" borderId="51" xfId="60" applyBorder="1" applyAlignment="1">
      <alignment horizontal="center" vertical="center"/>
      <protection/>
    </xf>
    <xf numFmtId="0" fontId="10" fillId="0" borderId="52" xfId="60" applyBorder="1" applyAlignment="1">
      <alignment horizontal="center" vertical="center"/>
      <protection/>
    </xf>
    <xf numFmtId="0" fontId="4" fillId="0" borderId="51" xfId="75" applyNumberFormat="1" applyBorder="1">
      <alignment horizontal="left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4" fillId="0" borderId="54" xfId="75" applyNumberFormat="1" applyBorder="1">
      <alignment horizontal="left" vertical="center"/>
      <protection/>
    </xf>
    <xf numFmtId="0" fontId="4" fillId="0" borderId="55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0" fontId="7" fillId="0" borderId="51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37" xfId="0" applyFont="1" applyBorder="1" applyAlignment="1">
      <alignment/>
    </xf>
    <xf numFmtId="0" fontId="10" fillId="0" borderId="35" xfId="60" applyBorder="1">
      <alignment horizontal="left" vertical="center"/>
      <protection/>
    </xf>
    <xf numFmtId="0" fontId="11" fillId="0" borderId="51" xfId="0" applyFont="1" applyBorder="1" applyAlignment="1">
      <alignment horizontal="right"/>
    </xf>
    <xf numFmtId="0" fontId="10" fillId="0" borderId="51" xfId="60" applyBorder="1">
      <alignment horizontal="left" vertical="center"/>
      <protection/>
    </xf>
    <xf numFmtId="0" fontId="10" fillId="0" borderId="53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4" fillId="0" borderId="56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56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4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26" xfId="0" applyFont="1" applyBorder="1" applyAlignment="1">
      <alignment/>
    </xf>
    <xf numFmtId="0" fontId="13" fillId="5" borderId="57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  <xf numFmtId="0" fontId="13" fillId="5" borderId="59" xfId="0" applyFont="1" applyFill="1" applyBorder="1" applyAlignment="1">
      <alignment horizontal="center"/>
    </xf>
    <xf numFmtId="0" fontId="10" fillId="0" borderId="51" xfId="0" applyFont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7" fillId="0" borderId="60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62" xfId="0" applyFont="1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35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64" xfId="0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7" fillId="0" borderId="61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65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11" fillId="0" borderId="53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4" fillId="0" borderId="66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67" xfId="75" applyNumberFormat="1" applyBorder="1">
      <alignment horizontal="left" vertical="center"/>
      <protection/>
    </xf>
    <xf numFmtId="0" fontId="12" fillId="5" borderId="68" xfId="0" applyFont="1" applyFill="1" applyBorder="1" applyAlignment="1" applyProtection="1">
      <alignment horizontal="center" vertical="center"/>
      <protection locked="0"/>
    </xf>
    <xf numFmtId="0" fontId="12" fillId="5" borderId="69" xfId="0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5" borderId="68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3" fillId="5" borderId="70" xfId="0" applyFont="1" applyFill="1" applyBorder="1" applyAlignment="1">
      <alignment horizontal="center" vertical="center"/>
    </xf>
    <xf numFmtId="0" fontId="4" fillId="0" borderId="26" xfId="75" applyNumberFormat="1" applyBorder="1">
      <alignment horizontal="left" vertical="center"/>
      <protection/>
    </xf>
    <xf numFmtId="0" fontId="0" fillId="0" borderId="72" xfId="0" applyBorder="1" applyAlignment="1">
      <alignment/>
    </xf>
    <xf numFmtId="0" fontId="0" fillId="0" borderId="53" xfId="0" applyBorder="1" applyAlignment="1">
      <alignment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2" xfId="75" applyNumberFormat="1" applyBorder="1">
      <alignment horizontal="left" vertical="center"/>
      <protection/>
    </xf>
    <xf numFmtId="0" fontId="7" fillId="0" borderId="58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4" fillId="0" borderId="7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10" fillId="0" borderId="37" xfId="60" applyBorder="1" applyAlignment="1">
      <alignment horizontal="center" vertical="center"/>
      <protection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65" xfId="75" applyNumberFormat="1" applyFont="1" applyBorder="1">
      <alignment horizontal="left" vertical="center"/>
      <protection/>
    </xf>
    <xf numFmtId="0" fontId="4" fillId="0" borderId="51" xfId="75" applyNumberFormat="1" applyFont="1" applyBorder="1">
      <alignment horizontal="left" vertic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54"/>
  <sheetViews>
    <sheetView zoomScalePageLayoutView="0" workbookViewId="0" topLeftCell="A7">
      <selection activeCell="C4" sqref="C4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26"/>
      <c r="H1" s="127"/>
      <c r="I1" s="127"/>
      <c r="J1" s="127"/>
      <c r="K1" s="127"/>
    </row>
    <row r="2" spans="1:11" ht="12.75">
      <c r="A2" s="5" t="s">
        <v>31</v>
      </c>
      <c r="B2" s="5"/>
      <c r="C2" s="6" t="s">
        <v>170</v>
      </c>
      <c r="D2" s="7"/>
      <c r="E2" s="7"/>
      <c r="F2" s="6"/>
      <c r="G2" s="8" t="s">
        <v>29</v>
      </c>
      <c r="H2" s="128"/>
      <c r="I2" s="128"/>
      <c r="J2" s="128"/>
      <c r="K2" s="128"/>
    </row>
    <row r="3" spans="1:11" ht="12.75">
      <c r="A3" s="5" t="s">
        <v>28</v>
      </c>
      <c r="B3" s="5"/>
      <c r="C3" s="9" t="s">
        <v>171</v>
      </c>
      <c r="D3" s="7"/>
      <c r="E3" s="7"/>
      <c r="F3" s="6"/>
      <c r="G3" s="8" t="s">
        <v>30</v>
      </c>
      <c r="H3" s="129"/>
      <c r="I3" s="129"/>
      <c r="J3" s="129"/>
      <c r="K3" s="129"/>
    </row>
    <row r="4" spans="1:11" ht="13.5" thickBot="1">
      <c r="A4" s="5" t="s">
        <v>1</v>
      </c>
      <c r="B4" s="5"/>
      <c r="C4" s="10"/>
      <c r="D4" s="5"/>
      <c r="E4" s="5" t="s">
        <v>2</v>
      </c>
      <c r="F4" s="11"/>
      <c r="G4" s="12"/>
      <c r="H4" s="130"/>
      <c r="I4" s="131"/>
      <c r="J4" s="131"/>
      <c r="K4" s="131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3" t="s">
        <v>83</v>
      </c>
      <c r="C9" s="104" t="s">
        <v>84</v>
      </c>
    </row>
    <row r="11" spans="1:11" ht="12.75">
      <c r="A11" s="112">
        <v>1</v>
      </c>
      <c r="B11" s="113" t="s">
        <v>85</v>
      </c>
      <c r="C11" s="105" t="s">
        <v>86</v>
      </c>
      <c r="D11" s="106" t="s">
        <v>87</v>
      </c>
      <c r="E11" s="107">
        <v>50.6</v>
      </c>
      <c r="F11" s="108">
        <v>0</v>
      </c>
      <c r="G11" s="109">
        <f>E11*F11</f>
        <v>0</v>
      </c>
      <c r="I11" s="111"/>
      <c r="J11" s="110">
        <v>0</v>
      </c>
      <c r="K11" s="111">
        <f>E11*J11</f>
        <v>0</v>
      </c>
    </row>
    <row r="12" spans="3:11" ht="12.75">
      <c r="C12" s="114" t="str">
        <f>CONCATENATE(B9," celkem")</f>
        <v>62 celkem</v>
      </c>
      <c r="G12" s="115">
        <f>SUBTOTAL(9,G11:G11)</f>
        <v>0</v>
      </c>
      <c r="I12" s="116">
        <f>SUBTOTAL(9,I11:I11)</f>
        <v>0</v>
      </c>
      <c r="K12" s="116">
        <f>SUBTOTAL(9,K11:K11)</f>
        <v>0</v>
      </c>
    </row>
    <row r="14" spans="2:3" ht="15">
      <c r="B14" s="103" t="s">
        <v>88</v>
      </c>
      <c r="C14" s="104" t="s">
        <v>89</v>
      </c>
    </row>
    <row r="16" spans="1:11" ht="12.75">
      <c r="A16" s="112">
        <v>1</v>
      </c>
      <c r="B16" s="113" t="s">
        <v>90</v>
      </c>
      <c r="C16" s="105" t="s">
        <v>91</v>
      </c>
      <c r="D16" s="106" t="s">
        <v>92</v>
      </c>
      <c r="E16" s="107">
        <v>272.45</v>
      </c>
      <c r="F16" s="108">
        <v>0.014</v>
      </c>
      <c r="G16" s="120" t="str">
        <f>FIXED(E16*F16,3,TRUE)</f>
        <v>3,814</v>
      </c>
      <c r="I16" s="111"/>
      <c r="J16" s="110">
        <v>0</v>
      </c>
      <c r="K16" s="111">
        <f aca="true" t="shared" si="0" ref="K16:K24">E16*J16</f>
        <v>0</v>
      </c>
    </row>
    <row r="17" spans="1:11" ht="12.75">
      <c r="A17" s="112">
        <v>2</v>
      </c>
      <c r="B17" s="113" t="s">
        <v>93</v>
      </c>
      <c r="C17" s="105" t="s">
        <v>94</v>
      </c>
      <c r="D17" s="106" t="s">
        <v>21</v>
      </c>
      <c r="E17" s="107">
        <v>3.8143</v>
      </c>
      <c r="F17" s="108">
        <v>0</v>
      </c>
      <c r="G17" s="109">
        <f aca="true" t="shared" si="1" ref="G17:G33">E17*F17</f>
        <v>0</v>
      </c>
      <c r="I17" s="111"/>
      <c r="J17" s="110">
        <v>0</v>
      </c>
      <c r="K17" s="111">
        <f t="shared" si="0"/>
        <v>0</v>
      </c>
    </row>
    <row r="18" spans="1:11" ht="12.75">
      <c r="A18" s="112">
        <v>3</v>
      </c>
      <c r="B18" s="113" t="s">
        <v>95</v>
      </c>
      <c r="C18" s="105" t="s">
        <v>96</v>
      </c>
      <c r="D18" s="106" t="s">
        <v>21</v>
      </c>
      <c r="E18" s="107">
        <v>3.8143</v>
      </c>
      <c r="F18" s="108">
        <v>0</v>
      </c>
      <c r="G18" s="109">
        <f t="shared" si="1"/>
        <v>0</v>
      </c>
      <c r="I18" s="111"/>
      <c r="J18" s="110">
        <v>0</v>
      </c>
      <c r="K18" s="111">
        <f t="shared" si="0"/>
        <v>0</v>
      </c>
    </row>
    <row r="19" spans="1:11" ht="12.75">
      <c r="A19" s="112">
        <v>4</v>
      </c>
      <c r="B19" s="113" t="s">
        <v>97</v>
      </c>
      <c r="C19" s="105" t="s">
        <v>98</v>
      </c>
      <c r="D19" s="106" t="s">
        <v>21</v>
      </c>
      <c r="E19" s="107">
        <v>3.8143</v>
      </c>
      <c r="F19" s="108">
        <v>0</v>
      </c>
      <c r="G19" s="109">
        <f t="shared" si="1"/>
        <v>0</v>
      </c>
      <c r="I19" s="111"/>
      <c r="J19" s="110">
        <v>0</v>
      </c>
      <c r="K19" s="111">
        <f t="shared" si="0"/>
        <v>0</v>
      </c>
    </row>
    <row r="20" spans="1:11" ht="12.75">
      <c r="A20" s="112">
        <v>5</v>
      </c>
      <c r="B20" s="113" t="s">
        <v>99</v>
      </c>
      <c r="C20" s="105" t="s">
        <v>100</v>
      </c>
      <c r="D20" s="106" t="s">
        <v>21</v>
      </c>
      <c r="E20" s="107">
        <v>72.471702</v>
      </c>
      <c r="F20" s="108">
        <v>0</v>
      </c>
      <c r="G20" s="109">
        <f t="shared" si="1"/>
        <v>0</v>
      </c>
      <c r="I20" s="111"/>
      <c r="J20" s="110">
        <v>0</v>
      </c>
      <c r="K20" s="111">
        <f t="shared" si="0"/>
        <v>0</v>
      </c>
    </row>
    <row r="21" spans="1:11" ht="12.75">
      <c r="A21" s="112">
        <v>6</v>
      </c>
      <c r="B21" s="113" t="s">
        <v>101</v>
      </c>
      <c r="C21" s="105" t="s">
        <v>102</v>
      </c>
      <c r="D21" s="106" t="s">
        <v>21</v>
      </c>
      <c r="E21" s="107">
        <v>3.8143</v>
      </c>
      <c r="F21" s="108">
        <v>0</v>
      </c>
      <c r="G21" s="109">
        <f t="shared" si="1"/>
        <v>0</v>
      </c>
      <c r="I21" s="111"/>
      <c r="J21" s="110">
        <v>0</v>
      </c>
      <c r="K21" s="111">
        <f t="shared" si="0"/>
        <v>0</v>
      </c>
    </row>
    <row r="22" spans="1:11" ht="12.75">
      <c r="A22" s="112">
        <v>7</v>
      </c>
      <c r="B22" s="113" t="s">
        <v>103</v>
      </c>
      <c r="C22" s="105" t="s">
        <v>104</v>
      </c>
      <c r="D22" s="106" t="s">
        <v>105</v>
      </c>
      <c r="E22" s="107">
        <v>272.45</v>
      </c>
      <c r="F22" s="108">
        <v>0</v>
      </c>
      <c r="G22" s="109">
        <f t="shared" si="1"/>
        <v>0</v>
      </c>
      <c r="I22" s="111"/>
      <c r="J22" s="110">
        <v>0</v>
      </c>
      <c r="K22" s="111">
        <f t="shared" si="0"/>
        <v>0</v>
      </c>
    </row>
    <row r="23" spans="1:11" ht="12.75">
      <c r="A23" s="112">
        <v>8</v>
      </c>
      <c r="B23" s="113" t="s">
        <v>106</v>
      </c>
      <c r="C23" s="105" t="s">
        <v>107</v>
      </c>
      <c r="D23" s="106" t="s">
        <v>108</v>
      </c>
      <c r="E23" s="107">
        <v>49.43</v>
      </c>
      <c r="F23" s="108">
        <v>0.0015</v>
      </c>
      <c r="G23" s="109">
        <f t="shared" si="1"/>
        <v>0.074145</v>
      </c>
      <c r="I23" s="111"/>
      <c r="J23" s="110">
        <v>0</v>
      </c>
      <c r="K23" s="111">
        <f t="shared" si="0"/>
        <v>0</v>
      </c>
    </row>
    <row r="24" spans="1:11" ht="12.75">
      <c r="A24" s="112">
        <v>9</v>
      </c>
      <c r="B24" s="113" t="s">
        <v>109</v>
      </c>
      <c r="C24" s="105" t="s">
        <v>110</v>
      </c>
      <c r="D24" s="106" t="s">
        <v>111</v>
      </c>
      <c r="E24" s="107">
        <v>49.43</v>
      </c>
      <c r="F24" s="108">
        <v>0.00045</v>
      </c>
      <c r="G24" s="109">
        <f t="shared" si="1"/>
        <v>0.0222435</v>
      </c>
      <c r="I24" s="111"/>
      <c r="J24" s="110">
        <v>0</v>
      </c>
      <c r="K24" s="111">
        <f t="shared" si="0"/>
        <v>0</v>
      </c>
    </row>
    <row r="25" spans="1:11" ht="12.75">
      <c r="A25" s="121" t="s">
        <v>112</v>
      </c>
      <c r="B25" s="122" t="s">
        <v>113</v>
      </c>
      <c r="C25" s="105" t="s">
        <v>114</v>
      </c>
      <c r="D25" s="106" t="s">
        <v>105</v>
      </c>
      <c r="E25" s="107">
        <v>56.925</v>
      </c>
      <c r="F25" s="108">
        <v>0.0058</v>
      </c>
      <c r="G25" s="109">
        <f t="shared" si="1"/>
        <v>0.330165</v>
      </c>
      <c r="H25" s="110">
        <v>0</v>
      </c>
      <c r="I25" s="111">
        <f>E25*H25</f>
        <v>0</v>
      </c>
      <c r="K25" s="111"/>
    </row>
    <row r="26" spans="1:11" ht="12.75">
      <c r="A26" s="112">
        <v>10</v>
      </c>
      <c r="B26" s="113" t="s">
        <v>115</v>
      </c>
      <c r="C26" s="105" t="s">
        <v>116</v>
      </c>
      <c r="D26" s="106" t="s">
        <v>92</v>
      </c>
      <c r="E26" s="107">
        <v>272.45</v>
      </c>
      <c r="F26" s="108">
        <v>0</v>
      </c>
      <c r="G26" s="109">
        <f t="shared" si="1"/>
        <v>0</v>
      </c>
      <c r="I26" s="111"/>
      <c r="J26" s="110">
        <v>0</v>
      </c>
      <c r="K26" s="111">
        <f>E26*J26</f>
        <v>0</v>
      </c>
    </row>
    <row r="27" spans="1:11" ht="12.75">
      <c r="A27" s="121" t="s">
        <v>117</v>
      </c>
      <c r="B27" s="122" t="s">
        <v>118</v>
      </c>
      <c r="C27" s="105" t="s">
        <v>119</v>
      </c>
      <c r="D27" s="106" t="s">
        <v>120</v>
      </c>
      <c r="E27" s="107">
        <v>0.0545</v>
      </c>
      <c r="F27" s="108">
        <v>1</v>
      </c>
      <c r="G27" s="109">
        <f t="shared" si="1"/>
        <v>0.0545</v>
      </c>
      <c r="H27" s="110">
        <v>0</v>
      </c>
      <c r="I27" s="111">
        <f>E27*H27</f>
        <v>0</v>
      </c>
      <c r="K27" s="111"/>
    </row>
    <row r="28" spans="1:11" ht="12.75">
      <c r="A28" s="112">
        <v>11</v>
      </c>
      <c r="B28" s="113" t="s">
        <v>121</v>
      </c>
      <c r="C28" s="105" t="s">
        <v>122</v>
      </c>
      <c r="D28" s="106" t="s">
        <v>92</v>
      </c>
      <c r="E28" s="107">
        <v>272.45</v>
      </c>
      <c r="F28" s="108">
        <v>0.00088</v>
      </c>
      <c r="G28" s="109">
        <f t="shared" si="1"/>
        <v>0.239756</v>
      </c>
      <c r="I28" s="111"/>
      <c r="J28" s="110">
        <v>0</v>
      </c>
      <c r="K28" s="111">
        <f>E28*J28</f>
        <v>0</v>
      </c>
    </row>
    <row r="29" spans="1:11" ht="12.75">
      <c r="A29" s="121" t="s">
        <v>123</v>
      </c>
      <c r="B29" s="122" t="s">
        <v>113</v>
      </c>
      <c r="C29" s="105" t="s">
        <v>114</v>
      </c>
      <c r="D29" s="106" t="s">
        <v>105</v>
      </c>
      <c r="E29" s="107">
        <v>313.375</v>
      </c>
      <c r="F29" s="108">
        <v>0.0058</v>
      </c>
      <c r="G29" s="109">
        <f t="shared" si="1"/>
        <v>1.817575</v>
      </c>
      <c r="H29" s="110">
        <v>0</v>
      </c>
      <c r="I29" s="111">
        <f>E29*H29</f>
        <v>0</v>
      </c>
      <c r="K29" s="111"/>
    </row>
    <row r="30" spans="1:11" ht="12.75">
      <c r="A30" s="112">
        <v>12</v>
      </c>
      <c r="B30" s="113" t="s">
        <v>121</v>
      </c>
      <c r="C30" s="105" t="s">
        <v>122</v>
      </c>
      <c r="D30" s="106" t="s">
        <v>92</v>
      </c>
      <c r="E30" s="107">
        <v>281.45</v>
      </c>
      <c r="F30" s="108">
        <v>0.00088</v>
      </c>
      <c r="G30" s="109">
        <f t="shared" si="1"/>
        <v>0.247676</v>
      </c>
      <c r="I30" s="111"/>
      <c r="J30" s="110">
        <v>0</v>
      </c>
      <c r="K30" s="111">
        <f>E30*J30</f>
        <v>0</v>
      </c>
    </row>
    <row r="31" spans="1:11" ht="12.75">
      <c r="A31" s="121" t="s">
        <v>124</v>
      </c>
      <c r="B31" s="122" t="s">
        <v>125</v>
      </c>
      <c r="C31" s="105" t="s">
        <v>126</v>
      </c>
      <c r="D31" s="106" t="s">
        <v>92</v>
      </c>
      <c r="E31" s="107">
        <v>313.375</v>
      </c>
      <c r="F31" s="108">
        <v>0.0049</v>
      </c>
      <c r="G31" s="109">
        <f t="shared" si="1"/>
        <v>1.5355375</v>
      </c>
      <c r="H31" s="110">
        <v>0</v>
      </c>
      <c r="I31" s="111">
        <f>E31*H31</f>
        <v>0</v>
      </c>
      <c r="K31" s="111"/>
    </row>
    <row r="32" spans="1:11" ht="12.75">
      <c r="A32" s="121" t="s">
        <v>127</v>
      </c>
      <c r="B32" s="122" t="s">
        <v>128</v>
      </c>
      <c r="C32" s="105" t="s">
        <v>129</v>
      </c>
      <c r="D32" s="106" t="s">
        <v>92</v>
      </c>
      <c r="E32" s="107">
        <v>10.35</v>
      </c>
      <c r="F32" s="108">
        <v>0.0061</v>
      </c>
      <c r="G32" s="109">
        <f t="shared" si="1"/>
        <v>0.063135</v>
      </c>
      <c r="H32" s="110">
        <v>0</v>
      </c>
      <c r="I32" s="111">
        <f>E32*H32</f>
        <v>0</v>
      </c>
      <c r="K32" s="111"/>
    </row>
    <row r="33" spans="1:11" ht="12.75">
      <c r="A33" s="112">
        <v>13</v>
      </c>
      <c r="B33" s="113" t="s">
        <v>130</v>
      </c>
      <c r="C33" s="105" t="s">
        <v>131</v>
      </c>
      <c r="D33" s="106" t="s">
        <v>120</v>
      </c>
      <c r="E33" s="107">
        <v>4.384733</v>
      </c>
      <c r="F33" s="108">
        <v>0</v>
      </c>
      <c r="G33" s="109">
        <f t="shared" si="1"/>
        <v>0</v>
      </c>
      <c r="I33" s="111"/>
      <c r="J33" s="110">
        <v>0</v>
      </c>
      <c r="K33" s="111">
        <f>E33*J33</f>
        <v>0</v>
      </c>
    </row>
    <row r="34" spans="3:11" ht="12.75">
      <c r="C34" s="114" t="str">
        <f>CONCATENATE(B14," celkem")</f>
        <v>712 celkem</v>
      </c>
      <c r="G34" s="115">
        <f>SUBTOTAL(9,G16:G33)</f>
        <v>4.384733</v>
      </c>
      <c r="I34" s="116">
        <f>SUBTOTAL(9,I16:I33)</f>
        <v>0</v>
      </c>
      <c r="K34" s="116">
        <f>SUBTOTAL(9,K16:K33)</f>
        <v>0</v>
      </c>
    </row>
    <row r="36" spans="2:3" ht="15">
      <c r="B36" s="103" t="s">
        <v>132</v>
      </c>
      <c r="C36" s="104" t="s">
        <v>133</v>
      </c>
    </row>
    <row r="38" spans="1:11" ht="12.75">
      <c r="A38" s="112">
        <v>1</v>
      </c>
      <c r="B38" s="113" t="s">
        <v>134</v>
      </c>
      <c r="C38" s="105" t="s">
        <v>135</v>
      </c>
      <c r="D38" s="106" t="s">
        <v>136</v>
      </c>
      <c r="E38" s="107">
        <v>1</v>
      </c>
      <c r="F38" s="108">
        <v>0</v>
      </c>
      <c r="G38" s="109">
        <f aca="true" t="shared" si="2" ref="G38:G48">E38*F38</f>
        <v>0</v>
      </c>
      <c r="I38" s="111"/>
      <c r="J38" s="110">
        <v>0</v>
      </c>
      <c r="K38" s="111">
        <f aca="true" t="shared" si="3" ref="K38:K48">E38*J38</f>
        <v>0</v>
      </c>
    </row>
    <row r="39" spans="1:11" ht="12.75">
      <c r="A39" s="112">
        <v>2</v>
      </c>
      <c r="B39" s="113" t="s">
        <v>137</v>
      </c>
      <c r="C39" s="105" t="s">
        <v>138</v>
      </c>
      <c r="D39" s="106" t="s">
        <v>87</v>
      </c>
      <c r="E39" s="107">
        <v>50.6</v>
      </c>
      <c r="F39" s="108">
        <v>0.00064</v>
      </c>
      <c r="G39" s="109">
        <f t="shared" si="2"/>
        <v>0.032384</v>
      </c>
      <c r="I39" s="111"/>
      <c r="J39" s="110">
        <v>0</v>
      </c>
      <c r="K39" s="111">
        <f t="shared" si="3"/>
        <v>0</v>
      </c>
    </row>
    <row r="40" spans="1:11" ht="12.75">
      <c r="A40" s="112">
        <v>3</v>
      </c>
      <c r="B40" s="113" t="s">
        <v>139</v>
      </c>
      <c r="C40" s="105" t="s">
        <v>140</v>
      </c>
      <c r="D40" s="106" t="s">
        <v>87</v>
      </c>
      <c r="E40" s="107">
        <v>50.6</v>
      </c>
      <c r="F40" s="108">
        <v>6E-05</v>
      </c>
      <c r="G40" s="109">
        <f t="shared" si="2"/>
        <v>0.003036</v>
      </c>
      <c r="I40" s="111"/>
      <c r="J40" s="110">
        <v>0</v>
      </c>
      <c r="K40" s="111">
        <f t="shared" si="3"/>
        <v>0</v>
      </c>
    </row>
    <row r="41" spans="1:11" ht="12.75">
      <c r="A41" s="112">
        <v>4</v>
      </c>
      <c r="B41" s="113" t="s">
        <v>141</v>
      </c>
      <c r="C41" s="105" t="s">
        <v>142</v>
      </c>
      <c r="D41" s="106" t="s">
        <v>143</v>
      </c>
      <c r="E41" s="107">
        <v>5.5</v>
      </c>
      <c r="F41" s="108">
        <v>0.00274</v>
      </c>
      <c r="G41" s="109">
        <f t="shared" si="2"/>
        <v>0.015069999999999998</v>
      </c>
      <c r="I41" s="111"/>
      <c r="J41" s="110">
        <v>0</v>
      </c>
      <c r="K41" s="111">
        <f t="shared" si="3"/>
        <v>0</v>
      </c>
    </row>
    <row r="42" spans="1:11" ht="12.75">
      <c r="A42" s="112">
        <v>5</v>
      </c>
      <c r="B42" s="113" t="s">
        <v>144</v>
      </c>
      <c r="C42" s="105" t="s">
        <v>145</v>
      </c>
      <c r="D42" s="106" t="s">
        <v>87</v>
      </c>
      <c r="E42" s="107">
        <v>5.5</v>
      </c>
      <c r="F42" s="108">
        <v>8E-05</v>
      </c>
      <c r="G42" s="109">
        <f t="shared" si="2"/>
        <v>0.00044</v>
      </c>
      <c r="I42" s="111"/>
      <c r="J42" s="110">
        <v>0</v>
      </c>
      <c r="K42" s="111">
        <f t="shared" si="3"/>
        <v>0</v>
      </c>
    </row>
    <row r="43" spans="1:11" ht="12.75">
      <c r="A43" s="112">
        <v>6</v>
      </c>
      <c r="B43" s="113" t="s">
        <v>146</v>
      </c>
      <c r="C43" s="105" t="s">
        <v>147</v>
      </c>
      <c r="D43" s="106" t="s">
        <v>87</v>
      </c>
      <c r="E43" s="107">
        <v>5.5</v>
      </c>
      <c r="F43" s="108">
        <v>0.00202</v>
      </c>
      <c r="G43" s="109">
        <f t="shared" si="2"/>
        <v>0.01111</v>
      </c>
      <c r="I43" s="111"/>
      <c r="J43" s="110">
        <v>0</v>
      </c>
      <c r="K43" s="111">
        <f t="shared" si="3"/>
        <v>0</v>
      </c>
    </row>
    <row r="44" spans="1:11" ht="12.75">
      <c r="A44" s="112">
        <v>7</v>
      </c>
      <c r="B44" s="113" t="s">
        <v>148</v>
      </c>
      <c r="C44" s="105" t="s">
        <v>149</v>
      </c>
      <c r="D44" s="106" t="s">
        <v>87</v>
      </c>
      <c r="E44" s="107">
        <v>5.5</v>
      </c>
      <c r="F44" s="108">
        <v>6E-05</v>
      </c>
      <c r="G44" s="109">
        <f t="shared" si="2"/>
        <v>0.00033</v>
      </c>
      <c r="I44" s="111"/>
      <c r="J44" s="110">
        <v>0</v>
      </c>
      <c r="K44" s="111">
        <f t="shared" si="3"/>
        <v>0</v>
      </c>
    </row>
    <row r="45" spans="1:11" ht="12.75">
      <c r="A45" s="112">
        <v>8</v>
      </c>
      <c r="B45" s="113" t="s">
        <v>150</v>
      </c>
      <c r="C45" s="105" t="s">
        <v>151</v>
      </c>
      <c r="D45" s="106" t="s">
        <v>111</v>
      </c>
      <c r="E45" s="107">
        <v>2</v>
      </c>
      <c r="F45" s="108">
        <v>4E-05</v>
      </c>
      <c r="G45" s="109">
        <f t="shared" si="2"/>
        <v>8E-05</v>
      </c>
      <c r="I45" s="111"/>
      <c r="J45" s="110">
        <v>0</v>
      </c>
      <c r="K45" s="111">
        <f t="shared" si="3"/>
        <v>0</v>
      </c>
    </row>
    <row r="46" spans="1:11" ht="12.75">
      <c r="A46" s="112">
        <v>9</v>
      </c>
      <c r="B46" s="113" t="s">
        <v>152</v>
      </c>
      <c r="C46" s="105" t="s">
        <v>153</v>
      </c>
      <c r="D46" s="106" t="s">
        <v>111</v>
      </c>
      <c r="E46" s="107">
        <v>6</v>
      </c>
      <c r="F46" s="108">
        <v>0</v>
      </c>
      <c r="G46" s="109">
        <f t="shared" si="2"/>
        <v>0</v>
      </c>
      <c r="I46" s="111"/>
      <c r="J46" s="110">
        <v>0</v>
      </c>
      <c r="K46" s="111">
        <f t="shared" si="3"/>
        <v>0</v>
      </c>
    </row>
    <row r="47" spans="1:11" ht="12.75">
      <c r="A47" s="112">
        <v>10</v>
      </c>
      <c r="B47" s="113" t="s">
        <v>154</v>
      </c>
      <c r="C47" s="105" t="s">
        <v>155</v>
      </c>
      <c r="D47" s="106" t="s">
        <v>111</v>
      </c>
      <c r="E47" s="107">
        <v>8</v>
      </c>
      <c r="F47" s="108">
        <v>0.00111</v>
      </c>
      <c r="G47" s="109">
        <f t="shared" si="2"/>
        <v>0.00888</v>
      </c>
      <c r="I47" s="111"/>
      <c r="J47" s="110">
        <v>0</v>
      </c>
      <c r="K47" s="111">
        <f t="shared" si="3"/>
        <v>0</v>
      </c>
    </row>
    <row r="48" spans="1:11" ht="12.75">
      <c r="A48" s="112">
        <v>11</v>
      </c>
      <c r="B48" s="113" t="s">
        <v>156</v>
      </c>
      <c r="C48" s="105" t="s">
        <v>157</v>
      </c>
      <c r="D48" s="106" t="s">
        <v>120</v>
      </c>
      <c r="E48" s="107">
        <v>0.07133</v>
      </c>
      <c r="F48" s="108">
        <v>0</v>
      </c>
      <c r="G48" s="109">
        <f t="shared" si="2"/>
        <v>0</v>
      </c>
      <c r="I48" s="111"/>
      <c r="J48" s="110">
        <v>0</v>
      </c>
      <c r="K48" s="111">
        <f t="shared" si="3"/>
        <v>0</v>
      </c>
    </row>
    <row r="49" spans="3:11" ht="12.75">
      <c r="C49" s="114" t="str">
        <f>CONCATENATE(B36," celkem")</f>
        <v>764 celkem</v>
      </c>
      <c r="G49" s="115">
        <f>SUBTOTAL(9,G38:G48)</f>
        <v>0.07133</v>
      </c>
      <c r="I49" s="116">
        <f>SUBTOTAL(9,I38:I48)</f>
        <v>0</v>
      </c>
      <c r="K49" s="116">
        <f>SUBTOTAL(9,K38:K48)</f>
        <v>0</v>
      </c>
    </row>
    <row r="51" spans="2:3" ht="15">
      <c r="B51" s="103" t="s">
        <v>158</v>
      </c>
      <c r="C51" s="104" t="s">
        <v>159</v>
      </c>
    </row>
    <row r="53" spans="1:11" ht="12.75">
      <c r="A53" s="112">
        <v>1</v>
      </c>
      <c r="B53" s="113" t="s">
        <v>160</v>
      </c>
      <c r="C53" s="105" t="s">
        <v>161</v>
      </c>
      <c r="D53" s="106" t="s">
        <v>162</v>
      </c>
      <c r="E53" s="107">
        <v>1</v>
      </c>
      <c r="F53" s="108">
        <v>0</v>
      </c>
      <c r="G53" s="109">
        <f>E53*F53</f>
        <v>0</v>
      </c>
      <c r="I53" s="111"/>
      <c r="J53" s="110">
        <v>0</v>
      </c>
      <c r="K53" s="111">
        <f>E53*J53</f>
        <v>0</v>
      </c>
    </row>
    <row r="54" spans="3:11" ht="12.75">
      <c r="C54" s="114" t="str">
        <f>CONCATENATE(B51," celkem")</f>
        <v>A22 celkem</v>
      </c>
      <c r="G54" s="115">
        <f>SUBTOTAL(9,G53:G53)</f>
        <v>0</v>
      </c>
      <c r="I54" s="116">
        <f>SUBTOTAL(9,I53:I53)</f>
        <v>0</v>
      </c>
      <c r="K54" s="116">
        <f>SUBTOTAL(9,K53:K53)</f>
        <v>0</v>
      </c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1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37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32" t="str">
        <f>Rozpočet!C2</f>
        <v>Havarijní oprava střechy kuchyně</v>
      </c>
      <c r="C3" s="132"/>
      <c r="D3" s="132"/>
      <c r="E3" s="132"/>
      <c r="F3" s="41"/>
    </row>
    <row r="4" spans="1:6" ht="12.75">
      <c r="A4" s="36" t="s">
        <v>19</v>
      </c>
      <c r="B4" s="57">
        <f>Rozpočet!H2</f>
        <v>0</v>
      </c>
      <c r="C4" s="41"/>
      <c r="D4" s="42" t="s">
        <v>24</v>
      </c>
      <c r="E4" s="43"/>
      <c r="F4" s="41"/>
    </row>
    <row r="5" spans="1:6" ht="12.75">
      <c r="A5" s="36" t="s">
        <v>23</v>
      </c>
      <c r="B5" s="132" t="str">
        <f>Rozpočet!C3</f>
        <v>Nemocnice Teplice</v>
      </c>
      <c r="C5" s="133"/>
      <c r="D5" s="133"/>
      <c r="E5" s="133"/>
      <c r="F5" s="41"/>
    </row>
    <row r="6" spans="1:6" ht="12.75">
      <c r="A6" s="36" t="s">
        <v>22</v>
      </c>
      <c r="B6" s="132">
        <f>Rozpočet!H3</f>
        <v>0</v>
      </c>
      <c r="C6" s="133"/>
      <c r="D6" s="133"/>
      <c r="E6" s="133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25</v>
      </c>
      <c r="B8" s="45" t="s">
        <v>26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35</v>
      </c>
      <c r="D9" s="51" t="s">
        <v>36</v>
      </c>
      <c r="E9" s="52" t="s">
        <v>27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17" t="str">
        <f>Rozpočet!B9</f>
        <v>62</v>
      </c>
      <c r="B11" s="118" t="str">
        <f>Rozpočet!C9</f>
        <v>Úprava povrchů vnější</v>
      </c>
      <c r="C11" s="119">
        <f>Rozpočet!I12</f>
        <v>0</v>
      </c>
      <c r="D11" s="119">
        <f>Rozpočet!K12</f>
        <v>0</v>
      </c>
      <c r="E11" s="1">
        <f>C11+D11</f>
        <v>0</v>
      </c>
      <c r="F11" s="39">
        <f>Rozpočet!G12</f>
        <v>0</v>
      </c>
    </row>
    <row r="12" spans="1:6" ht="12.75">
      <c r="A12" s="117" t="str">
        <f>Rozpočet!B14</f>
        <v>712</v>
      </c>
      <c r="B12" s="118" t="str">
        <f>Rozpočet!C14</f>
        <v>Povlakové krytiny</v>
      </c>
      <c r="C12" s="119">
        <f>Rozpočet!I34</f>
        <v>0</v>
      </c>
      <c r="D12" s="119">
        <f>Rozpočet!K34</f>
        <v>0</v>
      </c>
      <c r="E12" s="1">
        <f>C12+D12</f>
        <v>0</v>
      </c>
      <c r="F12" s="39">
        <f>Rozpočet!G34</f>
        <v>4.384733</v>
      </c>
    </row>
    <row r="13" spans="1:6" ht="12.75">
      <c r="A13" s="117" t="str">
        <f>Rozpočet!B36</f>
        <v>764</v>
      </c>
      <c r="B13" s="118" t="str">
        <f>Rozpočet!C36</f>
        <v>Konstrukce klempířské</v>
      </c>
      <c r="C13" s="119">
        <f>Rozpočet!I49</f>
        <v>0</v>
      </c>
      <c r="D13" s="119">
        <f>Rozpočet!K49</f>
        <v>0</v>
      </c>
      <c r="E13" s="1">
        <f>C13+D13</f>
        <v>0</v>
      </c>
      <c r="F13" s="39">
        <f>Rozpočet!G49</f>
        <v>0.07133</v>
      </c>
    </row>
    <row r="14" spans="1:6" ht="12.75">
      <c r="A14" s="117" t="str">
        <f>Rozpočet!B51</f>
        <v>A22</v>
      </c>
      <c r="B14" s="118" t="str">
        <f>Rozpočet!C51</f>
        <v>Vedení uzemňovací</v>
      </c>
      <c r="C14" s="119">
        <f>Rozpočet!I54</f>
        <v>0</v>
      </c>
      <c r="D14" s="119">
        <f>Rozpočet!K54</f>
        <v>0</v>
      </c>
      <c r="E14" s="1">
        <f>C14+D14</f>
        <v>0</v>
      </c>
      <c r="F14" s="39">
        <f>Rozpočet!G54</f>
        <v>0</v>
      </c>
    </row>
    <row r="15" spans="1:6" ht="13.5" thickBot="1">
      <c r="A15" s="40"/>
      <c r="B15" s="54"/>
      <c r="C15" s="54"/>
      <c r="D15" s="54"/>
      <c r="E15" s="1"/>
      <c r="F15" s="39"/>
    </row>
    <row r="16" spans="1:6" ht="13.5" thickTop="1">
      <c r="A16" s="55"/>
      <c r="B16" s="56" t="s">
        <v>27</v>
      </c>
      <c r="C16" s="58">
        <f>SUM(C10:C15)</f>
        <v>0</v>
      </c>
      <c r="D16" s="59">
        <f>SUM(D10:D15)</f>
        <v>0</v>
      </c>
      <c r="E16" s="58">
        <f>SUM(E10:E15)</f>
        <v>0</v>
      </c>
      <c r="F16" s="59">
        <f>SUM(F10:F15)</f>
        <v>4.456062999999999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tabSelected="1" zoomScalePageLayoutView="0" workbookViewId="0" topLeftCell="A1">
      <selection activeCell="C6" sqref="C6:K6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206" t="s">
        <v>66</v>
      </c>
      <c r="B1" s="207"/>
      <c r="C1" s="208"/>
      <c r="D1" s="208"/>
      <c r="E1" s="208"/>
      <c r="F1" s="208"/>
      <c r="G1" s="208"/>
      <c r="H1" s="208"/>
      <c r="I1" s="208"/>
      <c r="J1" s="208"/>
      <c r="K1" s="209"/>
    </row>
    <row r="2" spans="1:11" ht="15.75" customHeight="1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2"/>
    </row>
    <row r="3" spans="1:11" ht="15.75" customHeight="1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15.75" customHeight="1" thickBot="1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15.75" customHeight="1">
      <c r="A5" s="95" t="s">
        <v>38</v>
      </c>
      <c r="B5" s="96"/>
      <c r="C5" s="236" t="s">
        <v>170</v>
      </c>
      <c r="D5" s="222"/>
      <c r="E5" s="222"/>
      <c r="F5" s="222"/>
      <c r="G5" s="222"/>
      <c r="H5" s="222"/>
      <c r="I5" s="222"/>
      <c r="J5" s="222"/>
      <c r="K5" s="223"/>
    </row>
    <row r="6" spans="1:11" ht="15.75" customHeight="1">
      <c r="A6" s="91" t="s">
        <v>39</v>
      </c>
      <c r="B6" s="92"/>
      <c r="C6" s="237" t="s">
        <v>171</v>
      </c>
      <c r="D6" s="144"/>
      <c r="E6" s="144"/>
      <c r="F6" s="144"/>
      <c r="G6" s="144"/>
      <c r="H6" s="144"/>
      <c r="I6" s="144"/>
      <c r="J6" s="144"/>
      <c r="K6" s="224"/>
    </row>
    <row r="7" spans="1:11" ht="15.75" customHeight="1">
      <c r="A7" s="220"/>
      <c r="B7" s="221"/>
      <c r="C7" s="221"/>
      <c r="D7" s="221"/>
      <c r="E7" s="221"/>
      <c r="F7" s="221"/>
      <c r="G7" s="221"/>
      <c r="H7" s="141" t="s">
        <v>53</v>
      </c>
      <c r="I7" s="232"/>
      <c r="J7" s="141" t="s">
        <v>54</v>
      </c>
      <c r="K7" s="142"/>
    </row>
    <row r="8" spans="1:11" ht="15.75" customHeight="1">
      <c r="A8" s="91" t="s">
        <v>40</v>
      </c>
      <c r="B8" s="92"/>
      <c r="C8" s="143" t="s">
        <v>165</v>
      </c>
      <c r="D8" s="144"/>
      <c r="E8" s="144"/>
      <c r="F8" s="144"/>
      <c r="G8" s="145"/>
      <c r="H8" s="143" t="s">
        <v>163</v>
      </c>
      <c r="I8" s="145"/>
      <c r="J8" s="139"/>
      <c r="K8" s="140"/>
    </row>
    <row r="9" spans="1:11" ht="15.75" customHeight="1">
      <c r="A9" s="91" t="s">
        <v>41</v>
      </c>
      <c r="B9" s="92"/>
      <c r="C9" s="143" t="s">
        <v>166</v>
      </c>
      <c r="D9" s="144"/>
      <c r="E9" s="144"/>
      <c r="F9" s="144"/>
      <c r="G9" s="145"/>
      <c r="H9" s="143" t="s">
        <v>163</v>
      </c>
      <c r="I9" s="145"/>
      <c r="J9" s="139"/>
      <c r="K9" s="140"/>
    </row>
    <row r="10" spans="1:11" ht="15.75" customHeight="1">
      <c r="A10" s="91" t="s">
        <v>42</v>
      </c>
      <c r="B10" s="92"/>
      <c r="C10" s="143"/>
      <c r="D10" s="144"/>
      <c r="E10" s="144"/>
      <c r="F10" s="144"/>
      <c r="G10" s="145"/>
      <c r="H10" s="143" t="s">
        <v>163</v>
      </c>
      <c r="I10" s="145"/>
      <c r="J10" s="139"/>
      <c r="K10" s="140"/>
    </row>
    <row r="11" spans="1:11" ht="15.75" customHeight="1">
      <c r="A11" s="91" t="s">
        <v>43</v>
      </c>
      <c r="B11" s="92"/>
      <c r="C11" s="143" t="s">
        <v>166</v>
      </c>
      <c r="D11" s="144"/>
      <c r="E11" s="144"/>
      <c r="F11" s="144"/>
      <c r="G11" s="145"/>
      <c r="H11" s="143" t="s">
        <v>163</v>
      </c>
      <c r="I11" s="145"/>
      <c r="J11" s="139"/>
      <c r="K11" s="140"/>
    </row>
    <row r="12" spans="1:11" ht="15.75" customHeight="1">
      <c r="A12" s="91" t="s">
        <v>44</v>
      </c>
      <c r="B12" s="92"/>
      <c r="C12" s="143" t="s">
        <v>166</v>
      </c>
      <c r="D12" s="144"/>
      <c r="E12" s="144"/>
      <c r="F12" s="144"/>
      <c r="G12" s="145"/>
      <c r="H12" s="143" t="s">
        <v>163</v>
      </c>
      <c r="I12" s="145"/>
      <c r="J12" s="139"/>
      <c r="K12" s="140"/>
    </row>
    <row r="13" spans="1:11" ht="15.75" customHeight="1">
      <c r="A13" s="91" t="s">
        <v>45</v>
      </c>
      <c r="B13" s="92"/>
      <c r="C13" s="143" t="s">
        <v>166</v>
      </c>
      <c r="D13" s="144"/>
      <c r="E13" s="144"/>
      <c r="F13" s="144"/>
      <c r="G13" s="145"/>
      <c r="H13" s="143" t="s">
        <v>163</v>
      </c>
      <c r="I13" s="145"/>
      <c r="J13" s="139"/>
      <c r="K13" s="140"/>
    </row>
    <row r="14" spans="1:11" ht="15.75" customHeight="1">
      <c r="A14" s="91" t="s">
        <v>46</v>
      </c>
      <c r="B14" s="92"/>
      <c r="C14" s="143"/>
      <c r="D14" s="144"/>
      <c r="E14" s="144"/>
      <c r="F14" s="144"/>
      <c r="G14" s="145"/>
      <c r="H14" s="143"/>
      <c r="I14" s="145"/>
      <c r="J14" s="139"/>
      <c r="K14" s="140"/>
    </row>
    <row r="15" spans="1:11" ht="15.75" customHeight="1">
      <c r="A15" s="91" t="s">
        <v>47</v>
      </c>
      <c r="B15" s="92"/>
      <c r="C15" s="143"/>
      <c r="D15" s="145"/>
      <c r="E15" s="79" t="s">
        <v>52</v>
      </c>
      <c r="F15" s="135">
        <v>0</v>
      </c>
      <c r="G15" s="135"/>
      <c r="H15" s="152" t="s">
        <v>81</v>
      </c>
      <c r="I15" s="152"/>
      <c r="J15" s="135">
        <v>0</v>
      </c>
      <c r="K15" s="136"/>
    </row>
    <row r="16" spans="1:11" ht="15.75" customHeight="1">
      <c r="A16" s="91" t="s">
        <v>48</v>
      </c>
      <c r="B16" s="92"/>
      <c r="C16" s="143" t="s">
        <v>164</v>
      </c>
      <c r="D16" s="145"/>
      <c r="E16" s="79" t="s">
        <v>51</v>
      </c>
      <c r="F16" s="134"/>
      <c r="G16" s="134"/>
      <c r="H16" s="137" t="s">
        <v>80</v>
      </c>
      <c r="I16" s="137"/>
      <c r="J16" s="137"/>
      <c r="K16" s="138"/>
    </row>
    <row r="17" spans="1:11" ht="15.75" customHeight="1" thickBot="1">
      <c r="A17" s="93" t="s">
        <v>49</v>
      </c>
      <c r="B17" s="94"/>
      <c r="C17" s="146" t="s">
        <v>163</v>
      </c>
      <c r="D17" s="219"/>
      <c r="E17" s="80" t="s">
        <v>50</v>
      </c>
      <c r="F17" s="146" t="s">
        <v>163</v>
      </c>
      <c r="G17" s="219"/>
      <c r="H17" s="146" t="s">
        <v>166</v>
      </c>
      <c r="I17" s="147"/>
      <c r="J17" s="147"/>
      <c r="K17" s="148"/>
    </row>
    <row r="18" spans="1:11" ht="21" customHeight="1" thickBot="1">
      <c r="A18" s="216" t="s">
        <v>55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8"/>
    </row>
    <row r="19" spans="1:11" ht="21.75" customHeight="1" thickBot="1">
      <c r="A19" s="227" t="s">
        <v>56</v>
      </c>
      <c r="B19" s="228"/>
      <c r="C19" s="228"/>
      <c r="D19" s="228"/>
      <c r="E19" s="229"/>
      <c r="F19" s="70"/>
      <c r="G19" s="230" t="s">
        <v>57</v>
      </c>
      <c r="H19" s="228"/>
      <c r="I19" s="228"/>
      <c r="J19" s="228"/>
      <c r="K19" s="231"/>
    </row>
    <row r="20" spans="1:11" ht="15.75" customHeight="1">
      <c r="A20" s="68">
        <v>1</v>
      </c>
      <c r="B20" s="225" t="s">
        <v>58</v>
      </c>
      <c r="C20" s="226"/>
      <c r="D20" s="97" t="s">
        <v>35</v>
      </c>
      <c r="E20" s="81">
        <v>0</v>
      </c>
      <c r="F20" s="69">
        <v>13</v>
      </c>
      <c r="G20" s="203"/>
      <c r="H20" s="204"/>
      <c r="I20" s="204"/>
      <c r="J20" s="205"/>
      <c r="K20" s="85">
        <v>0</v>
      </c>
    </row>
    <row r="21" spans="1:11" ht="15.75" customHeight="1">
      <c r="A21" s="65">
        <v>2</v>
      </c>
      <c r="B21" s="199"/>
      <c r="C21" s="200"/>
      <c r="D21" s="79" t="s">
        <v>36</v>
      </c>
      <c r="E21" s="82">
        <v>0</v>
      </c>
      <c r="F21" s="66">
        <v>14</v>
      </c>
      <c r="G21" s="143"/>
      <c r="H21" s="144"/>
      <c r="I21" s="144"/>
      <c r="J21" s="145"/>
      <c r="K21" s="86">
        <v>0</v>
      </c>
    </row>
    <row r="22" spans="1:11" ht="15.75" customHeight="1">
      <c r="A22" s="65">
        <v>3</v>
      </c>
      <c r="B22" s="197" t="s">
        <v>59</v>
      </c>
      <c r="C22" s="198"/>
      <c r="D22" s="79" t="s">
        <v>60</v>
      </c>
      <c r="E22" s="82">
        <v>0</v>
      </c>
      <c r="F22" s="66">
        <v>15</v>
      </c>
      <c r="G22" s="143"/>
      <c r="H22" s="144"/>
      <c r="I22" s="144"/>
      <c r="J22" s="145"/>
      <c r="K22" s="86">
        <v>0</v>
      </c>
    </row>
    <row r="23" spans="1:11" ht="15.75" customHeight="1" thickBot="1">
      <c r="A23" s="65">
        <v>4</v>
      </c>
      <c r="B23" s="199"/>
      <c r="C23" s="200"/>
      <c r="D23" s="79" t="s">
        <v>61</v>
      </c>
      <c r="E23" s="83">
        <v>0</v>
      </c>
      <c r="F23" s="67">
        <v>16</v>
      </c>
      <c r="G23" s="143"/>
      <c r="H23" s="144"/>
      <c r="I23" s="144"/>
      <c r="J23" s="145"/>
      <c r="K23" s="86">
        <v>0</v>
      </c>
    </row>
    <row r="24" spans="1:11" ht="15.75" customHeight="1" thickBot="1">
      <c r="A24" s="65">
        <v>5</v>
      </c>
      <c r="B24" s="153" t="s">
        <v>67</v>
      </c>
      <c r="C24" s="201"/>
      <c r="D24" s="202"/>
      <c r="E24" s="84">
        <v>0</v>
      </c>
      <c r="F24" s="71">
        <v>17</v>
      </c>
      <c r="G24" s="143"/>
      <c r="H24" s="144"/>
      <c r="I24" s="144"/>
      <c r="J24" s="145"/>
      <c r="K24" s="86">
        <v>0</v>
      </c>
    </row>
    <row r="25" spans="1:11" ht="15.75" customHeight="1">
      <c r="A25" s="65">
        <v>6</v>
      </c>
      <c r="B25" s="154" t="s">
        <v>68</v>
      </c>
      <c r="C25" s="155"/>
      <c r="D25" s="156"/>
      <c r="E25" s="81">
        <v>0</v>
      </c>
      <c r="F25" s="67">
        <v>18</v>
      </c>
      <c r="G25" s="143"/>
      <c r="H25" s="144"/>
      <c r="I25" s="144"/>
      <c r="J25" s="145"/>
      <c r="K25" s="86">
        <v>0</v>
      </c>
    </row>
    <row r="26" spans="1:11" ht="15.75" customHeight="1" thickBot="1">
      <c r="A26" s="65">
        <v>7</v>
      </c>
      <c r="B26" s="154" t="s">
        <v>69</v>
      </c>
      <c r="C26" s="155"/>
      <c r="D26" s="156"/>
      <c r="E26" s="83">
        <v>0</v>
      </c>
      <c r="F26" s="67">
        <v>19</v>
      </c>
      <c r="G26" s="143"/>
      <c r="H26" s="144"/>
      <c r="I26" s="144"/>
      <c r="J26" s="145"/>
      <c r="K26" s="86">
        <v>0</v>
      </c>
    </row>
    <row r="27" spans="1:11" ht="15.75" customHeight="1" thickBot="1">
      <c r="A27" s="65">
        <v>8</v>
      </c>
      <c r="B27" s="153" t="s">
        <v>70</v>
      </c>
      <c r="C27" s="201"/>
      <c r="D27" s="202"/>
      <c r="E27" s="84">
        <f>SUM(E24:E26)</f>
        <v>0</v>
      </c>
      <c r="F27" s="71">
        <v>20</v>
      </c>
      <c r="G27" s="143"/>
      <c r="H27" s="144"/>
      <c r="I27" s="144"/>
      <c r="J27" s="145"/>
      <c r="K27" s="86">
        <v>0</v>
      </c>
    </row>
    <row r="28" spans="1:11" ht="15.75" customHeight="1">
      <c r="A28" s="65">
        <v>9</v>
      </c>
      <c r="B28" s="154" t="s">
        <v>71</v>
      </c>
      <c r="C28" s="155"/>
      <c r="D28" s="156"/>
      <c r="E28" s="81">
        <v>0</v>
      </c>
      <c r="F28" s="67">
        <v>21</v>
      </c>
      <c r="G28" s="143"/>
      <c r="H28" s="144"/>
      <c r="I28" s="144"/>
      <c r="J28" s="145"/>
      <c r="K28" s="86">
        <v>0</v>
      </c>
    </row>
    <row r="29" spans="1:11" ht="15.75" customHeight="1">
      <c r="A29" s="65">
        <v>10</v>
      </c>
      <c r="B29" s="154" t="s">
        <v>72</v>
      </c>
      <c r="C29" s="155"/>
      <c r="D29" s="156"/>
      <c r="E29" s="82">
        <v>0</v>
      </c>
      <c r="F29" s="67">
        <v>22</v>
      </c>
      <c r="G29" s="143"/>
      <c r="H29" s="144"/>
      <c r="I29" s="144"/>
      <c r="J29" s="145"/>
      <c r="K29" s="86">
        <v>0</v>
      </c>
    </row>
    <row r="30" spans="1:11" ht="15.75" customHeight="1" thickBot="1">
      <c r="A30" s="65">
        <v>11</v>
      </c>
      <c r="B30" s="154" t="s">
        <v>73</v>
      </c>
      <c r="C30" s="155"/>
      <c r="D30" s="156"/>
      <c r="E30" s="83">
        <v>0</v>
      </c>
      <c r="F30" s="67">
        <v>23</v>
      </c>
      <c r="G30" s="143"/>
      <c r="H30" s="144"/>
      <c r="I30" s="144"/>
      <c r="J30" s="145"/>
      <c r="K30" s="86">
        <v>0</v>
      </c>
    </row>
    <row r="31" spans="1:11" ht="15.75" customHeight="1" thickBot="1">
      <c r="A31" s="74">
        <v>12</v>
      </c>
      <c r="B31" s="153" t="s">
        <v>74</v>
      </c>
      <c r="C31" s="201"/>
      <c r="D31" s="202"/>
      <c r="E31" s="90">
        <f>SUM(E27:E30)</f>
        <v>0</v>
      </c>
      <c r="F31" s="75">
        <v>24</v>
      </c>
      <c r="G31" s="134"/>
      <c r="H31" s="134"/>
      <c r="I31" s="134"/>
      <c r="J31" s="134"/>
      <c r="K31" s="87">
        <v>0</v>
      </c>
    </row>
    <row r="32" spans="1:11" ht="15.75" customHeight="1" thickBot="1">
      <c r="A32" s="76"/>
      <c r="B32" s="233"/>
      <c r="C32" s="234"/>
      <c r="D32" s="235"/>
      <c r="E32" s="78"/>
      <c r="F32" s="77">
        <v>25</v>
      </c>
      <c r="G32" s="125" t="s">
        <v>75</v>
      </c>
      <c r="H32" s="124"/>
      <c r="I32" s="124"/>
      <c r="J32" s="100"/>
      <c r="K32" s="88">
        <f>SUM(K20:K31)</f>
        <v>0</v>
      </c>
    </row>
    <row r="33" spans="1:11" ht="15.75" customHeight="1" thickBot="1">
      <c r="A33" s="184"/>
      <c r="B33" s="185"/>
      <c r="C33" s="185"/>
      <c r="D33" s="185"/>
      <c r="E33" s="185"/>
      <c r="F33" s="169" t="s">
        <v>62</v>
      </c>
      <c r="G33" s="170"/>
      <c r="H33" s="170"/>
      <c r="I33" s="170"/>
      <c r="J33" s="171"/>
      <c r="K33" s="172"/>
    </row>
    <row r="34" spans="1:11" ht="15.75" customHeight="1" thickBot="1">
      <c r="A34" s="184"/>
      <c r="B34" s="185"/>
      <c r="C34" s="185"/>
      <c r="D34" s="185"/>
      <c r="E34" s="185"/>
      <c r="F34" s="72">
        <v>26</v>
      </c>
      <c r="G34" s="123" t="s">
        <v>76</v>
      </c>
      <c r="H34" s="123"/>
      <c r="I34" s="123"/>
      <c r="J34" s="153"/>
      <c r="K34" s="90">
        <f>E31+K32</f>
        <v>0</v>
      </c>
    </row>
    <row r="35" spans="1:11" ht="15.75" customHeight="1">
      <c r="A35" s="184"/>
      <c r="B35" s="185"/>
      <c r="C35" s="185"/>
      <c r="D35" s="185"/>
      <c r="E35" s="185"/>
      <c r="F35" s="72">
        <v>27</v>
      </c>
      <c r="G35" s="137" t="s">
        <v>167</v>
      </c>
      <c r="H35" s="152"/>
      <c r="I35" s="152"/>
      <c r="J35" s="152"/>
      <c r="K35" s="101">
        <v>0</v>
      </c>
    </row>
    <row r="36" spans="1:11" ht="15.75" customHeight="1">
      <c r="A36" s="184"/>
      <c r="B36" s="185"/>
      <c r="C36" s="185"/>
      <c r="D36" s="185"/>
      <c r="E36" s="185"/>
      <c r="F36" s="72">
        <v>28</v>
      </c>
      <c r="G36" s="137" t="s">
        <v>169</v>
      </c>
      <c r="H36" s="152"/>
      <c r="I36" s="152"/>
      <c r="J36" s="152"/>
      <c r="K36" s="102">
        <v>0</v>
      </c>
    </row>
    <row r="37" spans="1:11" ht="15.75" customHeight="1" thickBot="1">
      <c r="A37" s="184"/>
      <c r="B37" s="185"/>
      <c r="C37" s="185"/>
      <c r="D37" s="185"/>
      <c r="E37" s="185"/>
      <c r="F37" s="72">
        <v>29</v>
      </c>
      <c r="G37" s="137" t="s">
        <v>168</v>
      </c>
      <c r="H37" s="152"/>
      <c r="I37" s="152"/>
      <c r="J37" s="152"/>
      <c r="K37" s="102">
        <v>0</v>
      </c>
    </row>
    <row r="38" spans="1:11" ht="15.75" customHeight="1" thickBot="1">
      <c r="A38" s="184"/>
      <c r="B38" s="185"/>
      <c r="C38" s="185"/>
      <c r="D38" s="185"/>
      <c r="E38" s="185"/>
      <c r="F38" s="73">
        <v>30</v>
      </c>
      <c r="G38" s="195" t="s">
        <v>82</v>
      </c>
      <c r="H38" s="195"/>
      <c r="I38" s="195"/>
      <c r="J38" s="196"/>
      <c r="K38" s="90">
        <f>SUM(K34:K37)</f>
        <v>0</v>
      </c>
    </row>
    <row r="39" spans="1:11" ht="15.75" customHeight="1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8"/>
    </row>
    <row r="40" spans="1:11" ht="15.75" customHeight="1">
      <c r="A40" s="98"/>
      <c r="B40" s="99"/>
      <c r="C40" s="89"/>
      <c r="D40" s="179"/>
      <c r="E40" s="180"/>
      <c r="F40" s="149" t="s">
        <v>77</v>
      </c>
      <c r="G40" s="150"/>
      <c r="H40" s="151"/>
      <c r="I40" s="189">
        <v>4</v>
      </c>
      <c r="J40" s="190"/>
      <c r="K40" s="191"/>
    </row>
    <row r="41" spans="1:11" ht="15.75" customHeight="1">
      <c r="A41" s="157"/>
      <c r="B41" s="158"/>
      <c r="C41" s="159"/>
      <c r="D41" s="181"/>
      <c r="E41" s="182"/>
      <c r="F41" s="149" t="s">
        <v>78</v>
      </c>
      <c r="G41" s="150"/>
      <c r="H41" s="151"/>
      <c r="I41" s="189">
        <v>1</v>
      </c>
      <c r="J41" s="190"/>
      <c r="K41" s="191"/>
    </row>
    <row r="42" spans="1:11" ht="15.75" customHeight="1">
      <c r="A42" s="160"/>
      <c r="B42" s="161"/>
      <c r="C42" s="162"/>
      <c r="D42" s="181"/>
      <c r="E42" s="182"/>
      <c r="F42" s="149" t="s">
        <v>79</v>
      </c>
      <c r="G42" s="150"/>
      <c r="H42" s="151"/>
      <c r="I42" s="173"/>
      <c r="J42" s="174"/>
      <c r="K42" s="175"/>
    </row>
    <row r="43" spans="1:11" ht="15.75" customHeight="1">
      <c r="A43" s="163"/>
      <c r="B43" s="164"/>
      <c r="C43" s="165"/>
      <c r="D43" s="181"/>
      <c r="E43" s="182"/>
      <c r="F43" s="149"/>
      <c r="G43" s="150"/>
      <c r="H43" s="151"/>
      <c r="I43" s="189" t="s">
        <v>163</v>
      </c>
      <c r="J43" s="190"/>
      <c r="K43" s="191"/>
    </row>
    <row r="44" spans="1:11" ht="15.75" customHeight="1" thickBot="1">
      <c r="A44" s="176" t="s">
        <v>63</v>
      </c>
      <c r="B44" s="177"/>
      <c r="C44" s="178"/>
      <c r="D44" s="183" t="s">
        <v>64</v>
      </c>
      <c r="E44" s="178"/>
      <c r="F44" s="166" t="s">
        <v>65</v>
      </c>
      <c r="G44" s="167"/>
      <c r="H44" s="168"/>
      <c r="I44" s="192"/>
      <c r="J44" s="193"/>
      <c r="K44" s="194"/>
    </row>
  </sheetData>
  <sheetProtection/>
  <mergeCells count="88">
    <mergeCell ref="B30:D30"/>
    <mergeCell ref="B32:D32"/>
    <mergeCell ref="G30:J30"/>
    <mergeCell ref="G31:J31"/>
    <mergeCell ref="B31:D31"/>
    <mergeCell ref="C5:K5"/>
    <mergeCell ref="C6:K6"/>
    <mergeCell ref="B20:C21"/>
    <mergeCell ref="A19:E19"/>
    <mergeCell ref="G19:K19"/>
    <mergeCell ref="H7:I7"/>
    <mergeCell ref="H8:I8"/>
    <mergeCell ref="C15:D15"/>
    <mergeCell ref="C13:G13"/>
    <mergeCell ref="C10:G10"/>
    <mergeCell ref="A1:K4"/>
    <mergeCell ref="A18:K18"/>
    <mergeCell ref="F17:G17"/>
    <mergeCell ref="C14:G14"/>
    <mergeCell ref="C16:D16"/>
    <mergeCell ref="A7:G7"/>
    <mergeCell ref="C8:G8"/>
    <mergeCell ref="C9:G9"/>
    <mergeCell ref="C17:D17"/>
    <mergeCell ref="H16:I16"/>
    <mergeCell ref="B24:D24"/>
    <mergeCell ref="B28:D28"/>
    <mergeCell ref="G20:J20"/>
    <mergeCell ref="G21:J21"/>
    <mergeCell ref="G22:J22"/>
    <mergeCell ref="G23:J23"/>
    <mergeCell ref="B25:D25"/>
    <mergeCell ref="B26:D26"/>
    <mergeCell ref="B27:D27"/>
    <mergeCell ref="H13:I13"/>
    <mergeCell ref="H14:I14"/>
    <mergeCell ref="F15:G15"/>
    <mergeCell ref="B22:C23"/>
    <mergeCell ref="H9:I9"/>
    <mergeCell ref="H10:I10"/>
    <mergeCell ref="H12:I12"/>
    <mergeCell ref="H11:I11"/>
    <mergeCell ref="A44:C44"/>
    <mergeCell ref="D40:E43"/>
    <mergeCell ref="D44:E44"/>
    <mergeCell ref="A33:E38"/>
    <mergeCell ref="A39:K39"/>
    <mergeCell ref="I40:K40"/>
    <mergeCell ref="I44:K44"/>
    <mergeCell ref="I43:K43"/>
    <mergeCell ref="I41:K41"/>
    <mergeCell ref="G38:J38"/>
    <mergeCell ref="B29:D29"/>
    <mergeCell ref="A41:C41"/>
    <mergeCell ref="A42:C43"/>
    <mergeCell ref="F44:H44"/>
    <mergeCell ref="G36:J36"/>
    <mergeCell ref="F43:H43"/>
    <mergeCell ref="F42:H42"/>
    <mergeCell ref="G37:J37"/>
    <mergeCell ref="F33:K33"/>
    <mergeCell ref="I42:K42"/>
    <mergeCell ref="F40:H40"/>
    <mergeCell ref="F41:H41"/>
    <mergeCell ref="G35:J35"/>
    <mergeCell ref="G32:I32"/>
    <mergeCell ref="G34:J34"/>
    <mergeCell ref="G29:J29"/>
    <mergeCell ref="G28:J28"/>
    <mergeCell ref="H17:K17"/>
    <mergeCell ref="G25:J25"/>
    <mergeCell ref="G24:J24"/>
    <mergeCell ref="G26:J26"/>
    <mergeCell ref="G27:J27"/>
    <mergeCell ref="J7:K7"/>
    <mergeCell ref="J8:K8"/>
    <mergeCell ref="J9:K9"/>
    <mergeCell ref="J10:K10"/>
    <mergeCell ref="F16:G16"/>
    <mergeCell ref="J15:K15"/>
    <mergeCell ref="J16:K16"/>
    <mergeCell ref="J11:K11"/>
    <mergeCell ref="J12:K12"/>
    <mergeCell ref="J13:K13"/>
    <mergeCell ref="J14:K14"/>
    <mergeCell ref="C11:G11"/>
    <mergeCell ref="H15:I15"/>
    <mergeCell ref="C12:G12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Bohuslav Švancara</dc:creator>
  <cp:keywords/>
  <dc:description/>
  <cp:lastModifiedBy>CERVENKAZ</cp:lastModifiedBy>
  <cp:lastPrinted>2003-02-27T17:49:46Z</cp:lastPrinted>
  <dcterms:created xsi:type="dcterms:W3CDTF">2000-09-05T09:25:34Z</dcterms:created>
  <dcterms:modified xsi:type="dcterms:W3CDTF">2013-06-05T10:44:56Z</dcterms:modified>
  <cp:category/>
  <cp:version/>
  <cp:contentType/>
  <cp:contentStatus/>
</cp:coreProperties>
</file>