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1.01.1 - Stavební" sheetId="2" r:id="rId2"/>
    <sheet name="D1.01.3 - Požárně bezpečn..." sheetId="3" r:id="rId3"/>
    <sheet name="D1.01.4e - Zdravotně tech..." sheetId="4" r:id="rId4"/>
    <sheet name="D1.01.4g1 - Silnoproudá e..." sheetId="5" r:id="rId5"/>
    <sheet name="D1.01.4h1 - Slaboproudá e..." sheetId="6" r:id="rId6"/>
    <sheet name="D1.01.4h3 - Elektrická po..." sheetId="7" r:id="rId7"/>
    <sheet name="D2.013 - Zpevněné plochy" sheetId="8" r:id="rId8"/>
    <sheet name="VRN - Vedlejší rozpočtové..." sheetId="9" r:id="rId9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'D1.01.1 - Stavební'!$C$153:$K$2140</definedName>
    <definedName name="_xlnm.Print_Area" localSheetId="1">'D1.01.1 - Stavební'!$C$4:$J$76,'D1.01.1 - Stavební'!$C$82:$J$133,'D1.01.1 - Stavební'!$C$139:$K$2140</definedName>
    <definedName name="_xlnm.Print_Titles" localSheetId="1">'D1.01.1 - Stavební'!$153:$153</definedName>
    <definedName name="_xlnm._FilterDatabase" localSheetId="2" hidden="1">'D1.01.3 - Požárně bezpečn...'!$C$121:$K$201</definedName>
    <definedName name="_xlnm.Print_Area" localSheetId="2">'D1.01.3 - Požárně bezpečn...'!$C$4:$J$76,'D1.01.3 - Požárně bezpečn...'!$C$82:$J$101,'D1.01.3 - Požárně bezpečn...'!$C$107:$K$201</definedName>
    <definedName name="_xlnm.Print_Titles" localSheetId="2">'D1.01.3 - Požárně bezpečn...'!$121:$121</definedName>
    <definedName name="_xlnm._FilterDatabase" localSheetId="3" hidden="1">'D1.01.4e - Zdravotně tech...'!$C$130:$K$167</definedName>
    <definedName name="_xlnm.Print_Area" localSheetId="3">'D1.01.4e - Zdravotně tech...'!$C$4:$J$76,'D1.01.4e - Zdravotně tech...'!$C$82:$J$110,'D1.01.4e - Zdravotně tech...'!$C$116:$K$167</definedName>
    <definedName name="_xlnm.Print_Titles" localSheetId="3">'D1.01.4e - Zdravotně tech...'!$130:$130</definedName>
    <definedName name="_xlnm._FilterDatabase" localSheetId="4" hidden="1">'D1.01.4g1 - Silnoproudá e...'!$C$135:$K$440</definedName>
    <definedName name="_xlnm.Print_Area" localSheetId="4">'D1.01.4g1 - Silnoproudá e...'!$C$4:$J$76,'D1.01.4g1 - Silnoproudá e...'!$C$82:$J$115,'D1.01.4g1 - Silnoproudá e...'!$C$121:$K$440</definedName>
    <definedName name="_xlnm.Print_Titles" localSheetId="4">'D1.01.4g1 - Silnoproudá e...'!$135:$135</definedName>
    <definedName name="_xlnm._FilterDatabase" localSheetId="5" hidden="1">'D1.01.4h1 - Slaboproudá e...'!$C$129:$K$292</definedName>
    <definedName name="_xlnm.Print_Area" localSheetId="5">'D1.01.4h1 - Slaboproudá e...'!$C$4:$J$76,'D1.01.4h1 - Slaboproudá e...'!$C$82:$J$109,'D1.01.4h1 - Slaboproudá e...'!$C$115:$K$292</definedName>
    <definedName name="_xlnm.Print_Titles" localSheetId="5">'D1.01.4h1 - Slaboproudá e...'!$129:$129</definedName>
    <definedName name="_xlnm._FilterDatabase" localSheetId="6" hidden="1">'D1.01.4h3 - Elektrická po...'!$C$120:$K$180</definedName>
    <definedName name="_xlnm.Print_Area" localSheetId="6">'D1.01.4h3 - Elektrická po...'!$C$4:$J$76,'D1.01.4h3 - Elektrická po...'!$C$82:$J$100,'D1.01.4h3 - Elektrická po...'!$C$106:$K$180</definedName>
    <definedName name="_xlnm.Print_Titles" localSheetId="6">'D1.01.4h3 - Elektrická po...'!$120:$120</definedName>
    <definedName name="_xlnm._FilterDatabase" localSheetId="7" hidden="1">'D2.013 - Zpevněné plochy'!$C$126:$K$433</definedName>
    <definedName name="_xlnm.Print_Area" localSheetId="7">'D2.013 - Zpevněné plochy'!$C$4:$J$76,'D2.013 - Zpevněné plochy'!$C$82:$J$108,'D2.013 - Zpevněné plochy'!$C$114:$K$433</definedName>
    <definedName name="_xlnm.Print_Titles" localSheetId="7">'D2.013 - Zpevněné plochy'!$126:$126</definedName>
    <definedName name="_xlnm._FilterDatabase" localSheetId="8" hidden="1">'VRN - Vedlejší rozpočtové...'!$C$122:$K$240</definedName>
    <definedName name="_xlnm.Print_Area" localSheetId="8">'VRN - Vedlejší rozpočtové...'!$C$4:$J$76,'VRN - Vedlejší rozpočtové...'!$C$82:$J$104,'VRN - Vedlejší rozpočtové...'!$C$110:$K$240</definedName>
    <definedName name="_xlnm.Print_Titles" localSheetId="8">'VRN - Vedlejší rozpočtové...'!$122:$122</definedName>
  </definedNames>
  <calcPr/>
</workbook>
</file>

<file path=xl/calcChain.xml><?xml version="1.0" encoding="utf-8"?>
<calcChain xmlns="http://schemas.openxmlformats.org/spreadsheetml/2006/main">
  <c i="9" l="1" r="J37"/>
  <c r="J36"/>
  <c i="1" r="AY103"/>
  <c i="9" r="J35"/>
  <c i="1" r="AX103"/>
  <c i="9"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1"/>
  <c r="BH221"/>
  <c r="BG221"/>
  <c r="BF221"/>
  <c r="T221"/>
  <c r="T220"/>
  <c r="R221"/>
  <c r="R220"/>
  <c r="P221"/>
  <c r="P220"/>
  <c r="BI217"/>
  <c r="BH217"/>
  <c r="BG217"/>
  <c r="BF217"/>
  <c r="T217"/>
  <c r="R217"/>
  <c r="P217"/>
  <c r="BI214"/>
  <c r="BH214"/>
  <c r="BG214"/>
  <c r="BF214"/>
  <c r="T214"/>
  <c r="R214"/>
  <c r="P214"/>
  <c r="BI202"/>
  <c r="BH202"/>
  <c r="BG202"/>
  <c r="BF202"/>
  <c r="T202"/>
  <c r="R202"/>
  <c r="P202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4"/>
  <c r="BH174"/>
  <c r="BG174"/>
  <c r="BF174"/>
  <c r="T174"/>
  <c r="R174"/>
  <c r="P174"/>
  <c r="BI148"/>
  <c r="BH148"/>
  <c r="BG148"/>
  <c r="BF148"/>
  <c r="T148"/>
  <c r="R148"/>
  <c r="P148"/>
  <c r="BI141"/>
  <c r="BH141"/>
  <c r="BG141"/>
  <c r="BF141"/>
  <c r="T141"/>
  <c r="T140"/>
  <c r="R141"/>
  <c r="R140"/>
  <c r="P141"/>
  <c r="P140"/>
  <c r="BI131"/>
  <c r="BH131"/>
  <c r="BG131"/>
  <c r="BF131"/>
  <c r="T131"/>
  <c r="T125"/>
  <c r="R131"/>
  <c r="R125"/>
  <c r="P131"/>
  <c r="P125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89"/>
  <c r="E7"/>
  <c r="E85"/>
  <c i="8" r="J37"/>
  <c r="J36"/>
  <c i="1" r="AY102"/>
  <c i="8" r="J35"/>
  <c i="1" r="AX102"/>
  <c i="8"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15"/>
  <c r="BH415"/>
  <c r="BG415"/>
  <c r="BF415"/>
  <c r="T415"/>
  <c r="T414"/>
  <c r="R415"/>
  <c r="R414"/>
  <c r="P415"/>
  <c r="P414"/>
  <c r="BI408"/>
  <c r="BH408"/>
  <c r="BG408"/>
  <c r="BF408"/>
  <c r="T408"/>
  <c r="R408"/>
  <c r="P408"/>
  <c r="BI403"/>
  <c r="BH403"/>
  <c r="BG403"/>
  <c r="BF403"/>
  <c r="T403"/>
  <c r="R403"/>
  <c r="P403"/>
  <c r="BI398"/>
  <c r="BH398"/>
  <c r="BG398"/>
  <c r="BF398"/>
  <c r="T398"/>
  <c r="R398"/>
  <c r="P398"/>
  <c r="BI396"/>
  <c r="BH396"/>
  <c r="BG396"/>
  <c r="BF396"/>
  <c r="T396"/>
  <c r="R396"/>
  <c r="P396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1"/>
  <c r="BH351"/>
  <c r="BG351"/>
  <c r="BF351"/>
  <c r="T351"/>
  <c r="R351"/>
  <c r="P351"/>
  <c r="BI349"/>
  <c r="BH349"/>
  <c r="BG349"/>
  <c r="BF349"/>
  <c r="T349"/>
  <c r="R349"/>
  <c r="P349"/>
  <c r="BI344"/>
  <c r="BH344"/>
  <c r="BG344"/>
  <c r="BF344"/>
  <c r="T344"/>
  <c r="R344"/>
  <c r="P344"/>
  <c r="BI339"/>
  <c r="BH339"/>
  <c r="BG339"/>
  <c r="BF339"/>
  <c r="T339"/>
  <c r="R339"/>
  <c r="P339"/>
  <c r="BI336"/>
  <c r="BH336"/>
  <c r="BG336"/>
  <c r="BF336"/>
  <c r="T336"/>
  <c r="R336"/>
  <c r="P336"/>
  <c r="BI330"/>
  <c r="BH330"/>
  <c r="BG330"/>
  <c r="BF330"/>
  <c r="T330"/>
  <c r="R330"/>
  <c r="P330"/>
  <c r="BI324"/>
  <c r="BH324"/>
  <c r="BG324"/>
  <c r="BF324"/>
  <c r="T324"/>
  <c r="R324"/>
  <c r="P324"/>
  <c r="BI317"/>
  <c r="BH317"/>
  <c r="BG317"/>
  <c r="BF317"/>
  <c r="T317"/>
  <c r="R317"/>
  <c r="P317"/>
  <c r="BI315"/>
  <c r="BH315"/>
  <c r="BG315"/>
  <c r="BF315"/>
  <c r="T315"/>
  <c r="R315"/>
  <c r="P315"/>
  <c r="BI309"/>
  <c r="BH309"/>
  <c r="BG309"/>
  <c r="BF309"/>
  <c r="T309"/>
  <c r="R309"/>
  <c r="P309"/>
  <c r="BI303"/>
  <c r="BH303"/>
  <c r="BG303"/>
  <c r="BF303"/>
  <c r="T303"/>
  <c r="R303"/>
  <c r="P303"/>
  <c r="BI297"/>
  <c r="BH297"/>
  <c r="BG297"/>
  <c r="BF297"/>
  <c r="T297"/>
  <c r="R297"/>
  <c r="P297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16"/>
  <c r="BH216"/>
  <c r="BG216"/>
  <c r="BF216"/>
  <c r="T216"/>
  <c r="R216"/>
  <c r="P216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R201"/>
  <c r="P201"/>
  <c r="BI196"/>
  <c r="BH196"/>
  <c r="BG196"/>
  <c r="BF196"/>
  <c r="T196"/>
  <c r="R196"/>
  <c r="P196"/>
  <c r="BI190"/>
  <c r="BH190"/>
  <c r="BG190"/>
  <c r="BF190"/>
  <c r="T190"/>
  <c r="R190"/>
  <c r="P190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7" r="J39"/>
  <c r="J38"/>
  <c i="1" r="AY101"/>
  <c i="7" r="J37"/>
  <c i="1" r="AX101"/>
  <c i="7"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91"/>
  <c r="E7"/>
  <c r="E85"/>
  <c i="6" r="J39"/>
  <c r="J38"/>
  <c i="1" r="AY100"/>
  <c i="6" r="J37"/>
  <c i="1" r="AX100"/>
  <c i="6"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124"/>
  <c r="E7"/>
  <c r="E118"/>
  <c i="5" r="J39"/>
  <c r="J38"/>
  <c i="1" r="AY99"/>
  <c i="5" r="J37"/>
  <c i="1" r="AX99"/>
  <c i="5"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R430"/>
  <c r="P430"/>
  <c r="BI429"/>
  <c r="BH429"/>
  <c r="BG429"/>
  <c r="BF429"/>
  <c r="T429"/>
  <c r="R429"/>
  <c r="P429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J133"/>
  <c r="J132"/>
  <c r="F132"/>
  <c r="F130"/>
  <c r="E128"/>
  <c r="J94"/>
  <c r="J93"/>
  <c r="F93"/>
  <c r="F91"/>
  <c r="E89"/>
  <c r="J20"/>
  <c r="E20"/>
  <c r="F133"/>
  <c r="J19"/>
  <c r="J14"/>
  <c r="J130"/>
  <c r="E7"/>
  <c r="E85"/>
  <c i="4" r="J39"/>
  <c r="J38"/>
  <c i="1" r="AY98"/>
  <c i="4" r="J37"/>
  <c i="1" r="AX98"/>
  <c i="4"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J127"/>
  <c r="F127"/>
  <c r="F125"/>
  <c r="E123"/>
  <c r="J93"/>
  <c r="F93"/>
  <c r="F91"/>
  <c r="E89"/>
  <c r="J26"/>
  <c r="E26"/>
  <c r="J128"/>
  <c r="J25"/>
  <c r="J20"/>
  <c r="E20"/>
  <c r="F128"/>
  <c r="J19"/>
  <c r="J14"/>
  <c r="J125"/>
  <c r="E7"/>
  <c r="E119"/>
  <c i="3" r="J39"/>
  <c r="J38"/>
  <c i="1" r="AY97"/>
  <c i="3" r="J37"/>
  <c i="1" r="AX97"/>
  <c i="3" r="BI201"/>
  <c r="BH201"/>
  <c r="BG201"/>
  <c r="BF201"/>
  <c r="T201"/>
  <c r="R201"/>
  <c r="P201"/>
  <c r="BI197"/>
  <c r="BH197"/>
  <c r="BG197"/>
  <c r="BF197"/>
  <c r="T197"/>
  <c r="R197"/>
  <c r="P197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J119"/>
  <c r="J118"/>
  <c r="F118"/>
  <c r="F116"/>
  <c r="E114"/>
  <c r="J94"/>
  <c r="J93"/>
  <c r="F93"/>
  <c r="F91"/>
  <c r="E89"/>
  <c r="J20"/>
  <c r="E20"/>
  <c r="F119"/>
  <c r="J19"/>
  <c r="J14"/>
  <c r="J116"/>
  <c r="E7"/>
  <c r="E85"/>
  <c i="2" r="J39"/>
  <c r="J38"/>
  <c i="1" r="AY96"/>
  <c i="2" r="J37"/>
  <c i="1" r="AX96"/>
  <c i="2" r="BI2134"/>
  <c r="BH2134"/>
  <c r="BG2134"/>
  <c r="BF2134"/>
  <c r="T2134"/>
  <c r="R2134"/>
  <c r="P2134"/>
  <c r="BI2132"/>
  <c r="BH2132"/>
  <c r="BG2132"/>
  <c r="BF2132"/>
  <c r="T2132"/>
  <c r="R2132"/>
  <c r="P2132"/>
  <c r="BI2115"/>
  <c r="BH2115"/>
  <c r="BG2115"/>
  <c r="BF2115"/>
  <c r="T2115"/>
  <c r="R2115"/>
  <c r="P2115"/>
  <c r="BI2113"/>
  <c r="BH2113"/>
  <c r="BG2113"/>
  <c r="BF2113"/>
  <c r="T2113"/>
  <c r="R2113"/>
  <c r="P2113"/>
  <c r="BI2112"/>
  <c r="BH2112"/>
  <c r="BG2112"/>
  <c r="BF2112"/>
  <c r="T2112"/>
  <c r="R2112"/>
  <c r="P2112"/>
  <c r="BI2103"/>
  <c r="BH2103"/>
  <c r="BG2103"/>
  <c r="BF2103"/>
  <c r="T2103"/>
  <c r="R2103"/>
  <c r="P2103"/>
  <c r="BI2102"/>
  <c r="BH2102"/>
  <c r="BG2102"/>
  <c r="BF2102"/>
  <c r="T2102"/>
  <c r="R2102"/>
  <c r="P2102"/>
  <c r="BI2093"/>
  <c r="BH2093"/>
  <c r="BG2093"/>
  <c r="BF2093"/>
  <c r="T2093"/>
  <c r="R2093"/>
  <c r="P2093"/>
  <c r="BI2090"/>
  <c r="BH2090"/>
  <c r="BG2090"/>
  <c r="BF2090"/>
  <c r="T2090"/>
  <c r="R2090"/>
  <c r="P2090"/>
  <c r="BI2082"/>
  <c r="BH2082"/>
  <c r="BG2082"/>
  <c r="BF2082"/>
  <c r="T2082"/>
  <c r="R2082"/>
  <c r="P2082"/>
  <c r="BI2079"/>
  <c r="BH2079"/>
  <c r="BG2079"/>
  <c r="BF2079"/>
  <c r="T2079"/>
  <c r="R2079"/>
  <c r="P2079"/>
  <c r="BI2077"/>
  <c r="BH2077"/>
  <c r="BG2077"/>
  <c r="BF2077"/>
  <c r="T2077"/>
  <c r="R2077"/>
  <c r="P2077"/>
  <c r="BI2072"/>
  <c r="BH2072"/>
  <c r="BG2072"/>
  <c r="BF2072"/>
  <c r="T2072"/>
  <c r="R2072"/>
  <c r="P2072"/>
  <c r="BI2066"/>
  <c r="BH2066"/>
  <c r="BG2066"/>
  <c r="BF2066"/>
  <c r="T2066"/>
  <c r="R2066"/>
  <c r="P2066"/>
  <c r="BI2064"/>
  <c r="BH2064"/>
  <c r="BG2064"/>
  <c r="BF2064"/>
  <c r="T2064"/>
  <c r="R2064"/>
  <c r="P2064"/>
  <c r="BI2057"/>
  <c r="BH2057"/>
  <c r="BG2057"/>
  <c r="BF2057"/>
  <c r="T2057"/>
  <c r="R2057"/>
  <c r="P2057"/>
  <c r="BI2051"/>
  <c r="BH2051"/>
  <c r="BG2051"/>
  <c r="BF2051"/>
  <c r="T2051"/>
  <c r="R2051"/>
  <c r="P2051"/>
  <c r="BI2049"/>
  <c r="BH2049"/>
  <c r="BG2049"/>
  <c r="BF2049"/>
  <c r="T2049"/>
  <c r="R2049"/>
  <c r="P2049"/>
  <c r="BI2042"/>
  <c r="BH2042"/>
  <c r="BG2042"/>
  <c r="BF2042"/>
  <c r="T2042"/>
  <c r="R2042"/>
  <c r="P2042"/>
  <c r="BI2035"/>
  <c r="BH2035"/>
  <c r="BG2035"/>
  <c r="BF2035"/>
  <c r="T2035"/>
  <c r="R2035"/>
  <c r="P2035"/>
  <c r="BI2033"/>
  <c r="BH2033"/>
  <c r="BG2033"/>
  <c r="BF2033"/>
  <c r="T2033"/>
  <c r="R2033"/>
  <c r="P2033"/>
  <c r="BI2026"/>
  <c r="BH2026"/>
  <c r="BG2026"/>
  <c r="BF2026"/>
  <c r="T2026"/>
  <c r="R2026"/>
  <c r="P2026"/>
  <c r="BI2023"/>
  <c r="BH2023"/>
  <c r="BG2023"/>
  <c r="BF2023"/>
  <c r="T2023"/>
  <c r="R2023"/>
  <c r="P2023"/>
  <c r="BI2017"/>
  <c r="BH2017"/>
  <c r="BG2017"/>
  <c r="BF2017"/>
  <c r="T2017"/>
  <c r="R2017"/>
  <c r="P2017"/>
  <c r="BI2011"/>
  <c r="BH2011"/>
  <c r="BG2011"/>
  <c r="BF2011"/>
  <c r="T2011"/>
  <c r="R2011"/>
  <c r="P2011"/>
  <c r="BI2002"/>
  <c r="BH2002"/>
  <c r="BG2002"/>
  <c r="BF2002"/>
  <c r="T2002"/>
  <c r="R2002"/>
  <c r="P2002"/>
  <c r="BI1996"/>
  <c r="BH1996"/>
  <c r="BG1996"/>
  <c r="BF1996"/>
  <c r="T1996"/>
  <c r="R1996"/>
  <c r="P1996"/>
  <c r="BI1994"/>
  <c r="BH1994"/>
  <c r="BG1994"/>
  <c r="BF1994"/>
  <c r="T1994"/>
  <c r="R1994"/>
  <c r="P1994"/>
  <c r="BI1989"/>
  <c r="BH1989"/>
  <c r="BG1989"/>
  <c r="BF1989"/>
  <c r="T1989"/>
  <c r="R1989"/>
  <c r="P1989"/>
  <c r="BI1983"/>
  <c r="BH1983"/>
  <c r="BG1983"/>
  <c r="BF1983"/>
  <c r="T1983"/>
  <c r="R1983"/>
  <c r="P1983"/>
  <c r="BI1977"/>
  <c r="BH1977"/>
  <c r="BG1977"/>
  <c r="BF1977"/>
  <c r="T1977"/>
  <c r="R1977"/>
  <c r="P1977"/>
  <c r="BI1975"/>
  <c r="BH1975"/>
  <c r="BG1975"/>
  <c r="BF1975"/>
  <c r="T1975"/>
  <c r="R1975"/>
  <c r="P1975"/>
  <c r="BI1969"/>
  <c r="BH1969"/>
  <c r="BG1969"/>
  <c r="BF1969"/>
  <c r="T1969"/>
  <c r="R1969"/>
  <c r="P1969"/>
  <c r="BI1967"/>
  <c r="BH1967"/>
  <c r="BG1967"/>
  <c r="BF1967"/>
  <c r="T1967"/>
  <c r="R1967"/>
  <c r="P1967"/>
  <c r="BI1962"/>
  <c r="BH1962"/>
  <c r="BG1962"/>
  <c r="BF1962"/>
  <c r="T1962"/>
  <c r="R1962"/>
  <c r="P1962"/>
  <c r="BI1960"/>
  <c r="BH1960"/>
  <c r="BG1960"/>
  <c r="BF1960"/>
  <c r="T1960"/>
  <c r="R1960"/>
  <c r="P1960"/>
  <c r="BI1953"/>
  <c r="BH1953"/>
  <c r="BG1953"/>
  <c r="BF1953"/>
  <c r="T1953"/>
  <c r="R1953"/>
  <c r="P1953"/>
  <c r="BI1951"/>
  <c r="BH1951"/>
  <c r="BG1951"/>
  <c r="BF1951"/>
  <c r="T1951"/>
  <c r="T1950"/>
  <c r="R1951"/>
  <c r="R1950"/>
  <c r="P1951"/>
  <c r="P1950"/>
  <c r="BI1949"/>
  <c r="BH1949"/>
  <c r="BG1949"/>
  <c r="BF1949"/>
  <c r="T1949"/>
  <c r="R1949"/>
  <c r="P1949"/>
  <c r="BI1948"/>
  <c r="BH1948"/>
  <c r="BG1948"/>
  <c r="BF1948"/>
  <c r="T1948"/>
  <c r="R1948"/>
  <c r="P1948"/>
  <c r="BI1946"/>
  <c r="BH1946"/>
  <c r="BG1946"/>
  <c r="BF1946"/>
  <c r="T1946"/>
  <c r="R1946"/>
  <c r="P1946"/>
  <c r="BI1945"/>
  <c r="BH1945"/>
  <c r="BG1945"/>
  <c r="BF1945"/>
  <c r="T1945"/>
  <c r="R1945"/>
  <c r="P1945"/>
  <c r="BI1944"/>
  <c r="BH1944"/>
  <c r="BG1944"/>
  <c r="BF1944"/>
  <c r="T1944"/>
  <c r="R1944"/>
  <c r="P1944"/>
  <c r="BI1943"/>
  <c r="BH1943"/>
  <c r="BG1943"/>
  <c r="BF1943"/>
  <c r="T1943"/>
  <c r="R1943"/>
  <c r="P1943"/>
  <c r="BI1942"/>
  <c r="BH1942"/>
  <c r="BG1942"/>
  <c r="BF1942"/>
  <c r="T1942"/>
  <c r="R1942"/>
  <c r="P1942"/>
  <c r="BI1941"/>
  <c r="BH1941"/>
  <c r="BG1941"/>
  <c r="BF1941"/>
  <c r="T1941"/>
  <c r="R1941"/>
  <c r="P1941"/>
  <c r="BI1940"/>
  <c r="BH1940"/>
  <c r="BG1940"/>
  <c r="BF1940"/>
  <c r="T1940"/>
  <c r="R1940"/>
  <c r="P1940"/>
  <c r="BI1939"/>
  <c r="BH1939"/>
  <c r="BG1939"/>
  <c r="BF1939"/>
  <c r="T1939"/>
  <c r="R1939"/>
  <c r="P1939"/>
  <c r="BI1938"/>
  <c r="BH1938"/>
  <c r="BG1938"/>
  <c r="BF1938"/>
  <c r="T1938"/>
  <c r="R1938"/>
  <c r="P1938"/>
  <c r="BI1937"/>
  <c r="BH1937"/>
  <c r="BG1937"/>
  <c r="BF1937"/>
  <c r="T1937"/>
  <c r="R1937"/>
  <c r="P1937"/>
  <c r="BI1936"/>
  <c r="BH1936"/>
  <c r="BG1936"/>
  <c r="BF1936"/>
  <c r="T1936"/>
  <c r="R1936"/>
  <c r="P1936"/>
  <c r="BI1935"/>
  <c r="BH1935"/>
  <c r="BG1935"/>
  <c r="BF1935"/>
  <c r="T1935"/>
  <c r="R1935"/>
  <c r="P1935"/>
  <c r="BI1934"/>
  <c r="BH1934"/>
  <c r="BG1934"/>
  <c r="BF1934"/>
  <c r="T1934"/>
  <c r="R1934"/>
  <c r="P1934"/>
  <c r="BI1933"/>
  <c r="BH1933"/>
  <c r="BG1933"/>
  <c r="BF1933"/>
  <c r="T1933"/>
  <c r="R1933"/>
  <c r="P1933"/>
  <c r="BI1932"/>
  <c r="BH1932"/>
  <c r="BG1932"/>
  <c r="BF1932"/>
  <c r="T1932"/>
  <c r="R1932"/>
  <c r="P1932"/>
  <c r="BI1931"/>
  <c r="BH1931"/>
  <c r="BG1931"/>
  <c r="BF1931"/>
  <c r="T1931"/>
  <c r="R1931"/>
  <c r="P1931"/>
  <c r="BI1930"/>
  <c r="BH1930"/>
  <c r="BG1930"/>
  <c r="BF1930"/>
  <c r="T1930"/>
  <c r="R1930"/>
  <c r="P1930"/>
  <c r="BI1929"/>
  <c r="BH1929"/>
  <c r="BG1929"/>
  <c r="BF1929"/>
  <c r="T1929"/>
  <c r="R1929"/>
  <c r="P1929"/>
  <c r="BI1928"/>
  <c r="BH1928"/>
  <c r="BG1928"/>
  <c r="BF1928"/>
  <c r="T1928"/>
  <c r="R1928"/>
  <c r="P1928"/>
  <c r="BI1926"/>
  <c r="BH1926"/>
  <c r="BG1926"/>
  <c r="BF1926"/>
  <c r="T1926"/>
  <c r="R1926"/>
  <c r="P1926"/>
  <c r="BI1925"/>
  <c r="BH1925"/>
  <c r="BG1925"/>
  <c r="BF1925"/>
  <c r="T1925"/>
  <c r="R1925"/>
  <c r="P1925"/>
  <c r="BI1923"/>
  <c r="BH1923"/>
  <c r="BG1923"/>
  <c r="BF1923"/>
  <c r="T1923"/>
  <c r="T1922"/>
  <c r="R1923"/>
  <c r="R1922"/>
  <c r="P1923"/>
  <c r="P1922"/>
  <c r="BI1921"/>
  <c r="BH1921"/>
  <c r="BG1921"/>
  <c r="BF1921"/>
  <c r="T1921"/>
  <c r="T1920"/>
  <c r="R1921"/>
  <c r="R1920"/>
  <c r="P1921"/>
  <c r="P1920"/>
  <c r="BI1918"/>
  <c r="BH1918"/>
  <c r="BG1918"/>
  <c r="BF1918"/>
  <c r="T1918"/>
  <c r="R1918"/>
  <c r="P1918"/>
  <c r="BI1916"/>
  <c r="BH1916"/>
  <c r="BG1916"/>
  <c r="BF1916"/>
  <c r="T1916"/>
  <c r="T1915"/>
  <c r="R1916"/>
  <c r="R1915"/>
  <c r="P1916"/>
  <c r="P1915"/>
  <c r="BI1913"/>
  <c r="BH1913"/>
  <c r="BG1913"/>
  <c r="BF1913"/>
  <c r="T1913"/>
  <c r="T1912"/>
  <c r="R1913"/>
  <c r="R1912"/>
  <c r="P1913"/>
  <c r="P1912"/>
  <c r="BI1910"/>
  <c r="BH1910"/>
  <c r="BG1910"/>
  <c r="BF1910"/>
  <c r="T1910"/>
  <c r="R1910"/>
  <c r="P1910"/>
  <c r="BI1909"/>
  <c r="BH1909"/>
  <c r="BG1909"/>
  <c r="BF1909"/>
  <c r="T1909"/>
  <c r="R1909"/>
  <c r="P1909"/>
  <c r="BI1908"/>
  <c r="BH1908"/>
  <c r="BG1908"/>
  <c r="BF1908"/>
  <c r="T1908"/>
  <c r="R1908"/>
  <c r="P1908"/>
  <c r="BI1905"/>
  <c r="BH1905"/>
  <c r="BG1905"/>
  <c r="BF1905"/>
  <c r="T1905"/>
  <c r="R1905"/>
  <c r="P1905"/>
  <c r="BI1896"/>
  <c r="BH1896"/>
  <c r="BG1896"/>
  <c r="BF1896"/>
  <c r="T1896"/>
  <c r="R1896"/>
  <c r="P1896"/>
  <c r="BI1887"/>
  <c r="BH1887"/>
  <c r="BG1887"/>
  <c r="BF1887"/>
  <c r="T1887"/>
  <c r="R1887"/>
  <c r="P1887"/>
  <c r="BI1881"/>
  <c r="BH1881"/>
  <c r="BG1881"/>
  <c r="BF1881"/>
  <c r="T1881"/>
  <c r="R1881"/>
  <c r="P1881"/>
  <c r="BI1875"/>
  <c r="BH1875"/>
  <c r="BG1875"/>
  <c r="BF1875"/>
  <c r="T1875"/>
  <c r="R1875"/>
  <c r="P1875"/>
  <c r="BI1864"/>
  <c r="BH1864"/>
  <c r="BG1864"/>
  <c r="BF1864"/>
  <c r="T1864"/>
  <c r="R1864"/>
  <c r="P1864"/>
  <c r="BI1852"/>
  <c r="BH1852"/>
  <c r="BG1852"/>
  <c r="BF1852"/>
  <c r="T1852"/>
  <c r="R1852"/>
  <c r="P1852"/>
  <c r="BI1850"/>
  <c r="BH1850"/>
  <c r="BG1850"/>
  <c r="BF1850"/>
  <c r="T1850"/>
  <c r="R1850"/>
  <c r="P1850"/>
  <c r="BI1844"/>
  <c r="BH1844"/>
  <c r="BG1844"/>
  <c r="BF1844"/>
  <c r="T1844"/>
  <c r="R1844"/>
  <c r="P1844"/>
  <c r="BI1838"/>
  <c r="BH1838"/>
  <c r="BG1838"/>
  <c r="BF1838"/>
  <c r="T1838"/>
  <c r="R1838"/>
  <c r="P1838"/>
  <c r="BI1832"/>
  <c r="BH1832"/>
  <c r="BG1832"/>
  <c r="BF1832"/>
  <c r="T1832"/>
  <c r="R1832"/>
  <c r="P1832"/>
  <c r="BI1826"/>
  <c r="BH1826"/>
  <c r="BG1826"/>
  <c r="BF1826"/>
  <c r="T1826"/>
  <c r="R1826"/>
  <c r="P1826"/>
  <c r="BI1820"/>
  <c r="BH1820"/>
  <c r="BG1820"/>
  <c r="BF1820"/>
  <c r="T1820"/>
  <c r="R1820"/>
  <c r="P1820"/>
  <c r="BI1817"/>
  <c r="BH1817"/>
  <c r="BG1817"/>
  <c r="BF1817"/>
  <c r="T1817"/>
  <c r="R1817"/>
  <c r="P1817"/>
  <c r="BI1815"/>
  <c r="BH1815"/>
  <c r="BG1815"/>
  <c r="BF1815"/>
  <c r="T1815"/>
  <c r="R1815"/>
  <c r="P1815"/>
  <c r="BI1808"/>
  <c r="BH1808"/>
  <c r="BG1808"/>
  <c r="BF1808"/>
  <c r="T1808"/>
  <c r="R1808"/>
  <c r="P1808"/>
  <c r="BI1802"/>
  <c r="BH1802"/>
  <c r="BG1802"/>
  <c r="BF1802"/>
  <c r="T1802"/>
  <c r="R1802"/>
  <c r="P1802"/>
  <c r="BI1799"/>
  <c r="BH1799"/>
  <c r="BG1799"/>
  <c r="BF1799"/>
  <c r="T1799"/>
  <c r="R1799"/>
  <c r="P1799"/>
  <c r="BI1797"/>
  <c r="BH1797"/>
  <c r="BG1797"/>
  <c r="BF1797"/>
  <c r="T1797"/>
  <c r="R1797"/>
  <c r="P1797"/>
  <c r="BI1792"/>
  <c r="BH1792"/>
  <c r="BG1792"/>
  <c r="BF1792"/>
  <c r="T1792"/>
  <c r="R1792"/>
  <c r="P1792"/>
  <c r="BI1785"/>
  <c r="BH1785"/>
  <c r="BG1785"/>
  <c r="BF1785"/>
  <c r="T1785"/>
  <c r="R1785"/>
  <c r="P1785"/>
  <c r="BI1776"/>
  <c r="BH1776"/>
  <c r="BG1776"/>
  <c r="BF1776"/>
  <c r="T1776"/>
  <c r="R1776"/>
  <c r="P1776"/>
  <c r="BI1771"/>
  <c r="BH1771"/>
  <c r="BG1771"/>
  <c r="BF1771"/>
  <c r="T1771"/>
  <c r="R1771"/>
  <c r="P1771"/>
  <c r="BI1766"/>
  <c r="BH1766"/>
  <c r="BG1766"/>
  <c r="BF1766"/>
  <c r="T1766"/>
  <c r="R1766"/>
  <c r="P1766"/>
  <c r="BI1763"/>
  <c r="BH1763"/>
  <c r="BG1763"/>
  <c r="BF1763"/>
  <c r="T1763"/>
  <c r="R1763"/>
  <c r="P1763"/>
  <c r="BI1757"/>
  <c r="BH1757"/>
  <c r="BG1757"/>
  <c r="BF1757"/>
  <c r="T1757"/>
  <c r="R1757"/>
  <c r="P1757"/>
  <c r="BI1751"/>
  <c r="BH1751"/>
  <c r="BG1751"/>
  <c r="BF1751"/>
  <c r="T1751"/>
  <c r="R1751"/>
  <c r="P1751"/>
  <c r="BI1745"/>
  <c r="BH1745"/>
  <c r="BG1745"/>
  <c r="BF1745"/>
  <c r="T1745"/>
  <c r="R1745"/>
  <c r="P1745"/>
  <c r="BI1738"/>
  <c r="BH1738"/>
  <c r="BG1738"/>
  <c r="BF1738"/>
  <c r="T1738"/>
  <c r="R1738"/>
  <c r="P1738"/>
  <c r="BI1736"/>
  <c r="BH1736"/>
  <c r="BG1736"/>
  <c r="BF1736"/>
  <c r="T1736"/>
  <c r="R1736"/>
  <c r="P1736"/>
  <c r="BI1729"/>
  <c r="BH1729"/>
  <c r="BG1729"/>
  <c r="BF1729"/>
  <c r="T1729"/>
  <c r="R1729"/>
  <c r="P1729"/>
  <c r="BI1727"/>
  <c r="BH1727"/>
  <c r="BG1727"/>
  <c r="BF1727"/>
  <c r="T1727"/>
  <c r="R1727"/>
  <c r="P1727"/>
  <c r="BI1725"/>
  <c r="BH1725"/>
  <c r="BG1725"/>
  <c r="BF1725"/>
  <c r="T1725"/>
  <c r="R1725"/>
  <c r="P1725"/>
  <c r="BI1718"/>
  <c r="BH1718"/>
  <c r="BG1718"/>
  <c r="BF1718"/>
  <c r="T1718"/>
  <c r="R1718"/>
  <c r="P1718"/>
  <c r="BI1712"/>
  <c r="BH1712"/>
  <c r="BG1712"/>
  <c r="BF1712"/>
  <c r="T1712"/>
  <c r="R1712"/>
  <c r="P1712"/>
  <c r="BI1710"/>
  <c r="BH1710"/>
  <c r="BG1710"/>
  <c r="BF1710"/>
  <c r="T1710"/>
  <c r="R1710"/>
  <c r="P1710"/>
  <c r="BI1708"/>
  <c r="BH1708"/>
  <c r="BG1708"/>
  <c r="BF1708"/>
  <c r="T1708"/>
  <c r="R1708"/>
  <c r="P1708"/>
  <c r="BI1703"/>
  <c r="BH1703"/>
  <c r="BG1703"/>
  <c r="BF1703"/>
  <c r="T1703"/>
  <c r="R1703"/>
  <c r="P1703"/>
  <c r="BI1701"/>
  <c r="BH1701"/>
  <c r="BG1701"/>
  <c r="BF1701"/>
  <c r="T1701"/>
  <c r="R1701"/>
  <c r="P1701"/>
  <c r="BI1695"/>
  <c r="BH1695"/>
  <c r="BG1695"/>
  <c r="BF1695"/>
  <c r="T1695"/>
  <c r="R1695"/>
  <c r="P1695"/>
  <c r="BI1692"/>
  <c r="BH1692"/>
  <c r="BG1692"/>
  <c r="BF1692"/>
  <c r="T1692"/>
  <c r="R1692"/>
  <c r="P1692"/>
  <c r="BI1685"/>
  <c r="BH1685"/>
  <c r="BG1685"/>
  <c r="BF1685"/>
  <c r="T1685"/>
  <c r="R1685"/>
  <c r="P1685"/>
  <c r="BI1679"/>
  <c r="BH1679"/>
  <c r="BG1679"/>
  <c r="BF1679"/>
  <c r="T1679"/>
  <c r="R1679"/>
  <c r="P1679"/>
  <c r="BI1670"/>
  <c r="BH1670"/>
  <c r="BG1670"/>
  <c r="BF1670"/>
  <c r="T1670"/>
  <c r="R1670"/>
  <c r="P1670"/>
  <c r="BI1663"/>
  <c r="BH1663"/>
  <c r="BG1663"/>
  <c r="BF1663"/>
  <c r="T1663"/>
  <c r="R1663"/>
  <c r="P1663"/>
  <c r="BI1649"/>
  <c r="BH1649"/>
  <c r="BG1649"/>
  <c r="BF1649"/>
  <c r="T1649"/>
  <c r="R1649"/>
  <c r="P1649"/>
  <c r="BI1635"/>
  <c r="BH1635"/>
  <c r="BG1635"/>
  <c r="BF1635"/>
  <c r="T1635"/>
  <c r="R1635"/>
  <c r="P1635"/>
  <c r="BI1622"/>
  <c r="BH1622"/>
  <c r="BG1622"/>
  <c r="BF1622"/>
  <c r="T1622"/>
  <c r="R1622"/>
  <c r="P1622"/>
  <c r="BI1609"/>
  <c r="BH1609"/>
  <c r="BG1609"/>
  <c r="BF1609"/>
  <c r="T1609"/>
  <c r="R1609"/>
  <c r="P1609"/>
  <c r="BI1595"/>
  <c r="BH1595"/>
  <c r="BG1595"/>
  <c r="BF1595"/>
  <c r="T1595"/>
  <c r="R1595"/>
  <c r="P1595"/>
  <c r="BI1586"/>
  <c r="BH1586"/>
  <c r="BG1586"/>
  <c r="BF1586"/>
  <c r="T1586"/>
  <c r="R1586"/>
  <c r="P1586"/>
  <c r="BI1577"/>
  <c r="BH1577"/>
  <c r="BG1577"/>
  <c r="BF1577"/>
  <c r="T1577"/>
  <c r="R1577"/>
  <c r="P1577"/>
  <c r="BI1565"/>
  <c r="BH1565"/>
  <c r="BG1565"/>
  <c r="BF1565"/>
  <c r="T1565"/>
  <c r="R1565"/>
  <c r="P1565"/>
  <c r="BI1558"/>
  <c r="BH1558"/>
  <c r="BG1558"/>
  <c r="BF1558"/>
  <c r="T1558"/>
  <c r="R1558"/>
  <c r="P1558"/>
  <c r="BI1555"/>
  <c r="BH1555"/>
  <c r="BG1555"/>
  <c r="BF1555"/>
  <c r="T1555"/>
  <c r="R1555"/>
  <c r="P1555"/>
  <c r="BI1546"/>
  <c r="BH1546"/>
  <c r="BG1546"/>
  <c r="BF1546"/>
  <c r="T1546"/>
  <c r="R1546"/>
  <c r="P1546"/>
  <c r="BI1537"/>
  <c r="BH1537"/>
  <c r="BG1537"/>
  <c r="BF1537"/>
  <c r="T1537"/>
  <c r="R1537"/>
  <c r="P1537"/>
  <c r="BI1530"/>
  <c r="BH1530"/>
  <c r="BG1530"/>
  <c r="BF1530"/>
  <c r="T1530"/>
  <c r="R1530"/>
  <c r="P1530"/>
  <c r="BI1527"/>
  <c r="BH1527"/>
  <c r="BG1527"/>
  <c r="BF1527"/>
  <c r="T1527"/>
  <c r="R1527"/>
  <c r="P1527"/>
  <c r="BI1521"/>
  <c r="BH1521"/>
  <c r="BG1521"/>
  <c r="BF1521"/>
  <c r="T1521"/>
  <c r="R1521"/>
  <c r="P1521"/>
  <c r="BI1515"/>
  <c r="BH1515"/>
  <c r="BG1515"/>
  <c r="BF1515"/>
  <c r="T1515"/>
  <c r="R1515"/>
  <c r="P1515"/>
  <c r="BI1506"/>
  <c r="BH1506"/>
  <c r="BG1506"/>
  <c r="BF1506"/>
  <c r="T1506"/>
  <c r="R1506"/>
  <c r="P1506"/>
  <c r="BI1498"/>
  <c r="BH1498"/>
  <c r="BG1498"/>
  <c r="BF1498"/>
  <c r="T1498"/>
  <c r="R1498"/>
  <c r="P1498"/>
  <c r="BI1493"/>
  <c r="BH1493"/>
  <c r="BG1493"/>
  <c r="BF1493"/>
  <c r="T1493"/>
  <c r="R1493"/>
  <c r="P1493"/>
  <c r="BI1484"/>
  <c r="BH1484"/>
  <c r="BG1484"/>
  <c r="BF1484"/>
  <c r="T1484"/>
  <c r="R1484"/>
  <c r="P1484"/>
  <c r="BI1477"/>
  <c r="BH1477"/>
  <c r="BG1477"/>
  <c r="BF1477"/>
  <c r="T1477"/>
  <c r="R1477"/>
  <c r="P1477"/>
  <c r="BI1471"/>
  <c r="BH1471"/>
  <c r="BG1471"/>
  <c r="BF1471"/>
  <c r="T1471"/>
  <c r="R1471"/>
  <c r="P1471"/>
  <c r="BI1464"/>
  <c r="BH1464"/>
  <c r="BG1464"/>
  <c r="BF1464"/>
  <c r="T1464"/>
  <c r="R1464"/>
  <c r="P1464"/>
  <c r="BI1462"/>
  <c r="BH1462"/>
  <c r="BG1462"/>
  <c r="BF1462"/>
  <c r="T1462"/>
  <c r="R1462"/>
  <c r="P1462"/>
  <c r="BI1454"/>
  <c r="BH1454"/>
  <c r="BG1454"/>
  <c r="BF1454"/>
  <c r="T1454"/>
  <c r="R1454"/>
  <c r="P1454"/>
  <c r="BI1450"/>
  <c r="BH1450"/>
  <c r="BG1450"/>
  <c r="BF1450"/>
  <c r="T1450"/>
  <c r="R1450"/>
  <c r="P1450"/>
  <c r="BI1448"/>
  <c r="BH1448"/>
  <c r="BG1448"/>
  <c r="BF1448"/>
  <c r="T1448"/>
  <c r="R1448"/>
  <c r="P1448"/>
  <c r="BI1445"/>
  <c r="BH1445"/>
  <c r="BG1445"/>
  <c r="BF1445"/>
  <c r="T1445"/>
  <c r="R1445"/>
  <c r="P1445"/>
  <c r="BI1442"/>
  <c r="BH1442"/>
  <c r="BG1442"/>
  <c r="BF1442"/>
  <c r="T1442"/>
  <c r="R1442"/>
  <c r="P1442"/>
  <c r="BI1439"/>
  <c r="BH1439"/>
  <c r="BG1439"/>
  <c r="BF1439"/>
  <c r="T1439"/>
  <c r="R1439"/>
  <c r="P1439"/>
  <c r="BI1436"/>
  <c r="BH1436"/>
  <c r="BG1436"/>
  <c r="BF1436"/>
  <c r="T1436"/>
  <c r="R1436"/>
  <c r="P1436"/>
  <c r="BI1433"/>
  <c r="BH1433"/>
  <c r="BG1433"/>
  <c r="BF1433"/>
  <c r="T1433"/>
  <c r="R1433"/>
  <c r="P1433"/>
  <c r="BI1431"/>
  <c r="BH1431"/>
  <c r="BG1431"/>
  <c r="BF1431"/>
  <c r="T1431"/>
  <c r="R1431"/>
  <c r="P1431"/>
  <c r="BI1428"/>
  <c r="BH1428"/>
  <c r="BG1428"/>
  <c r="BF1428"/>
  <c r="T1428"/>
  <c r="R1428"/>
  <c r="P1428"/>
  <c r="BI1426"/>
  <c r="BH1426"/>
  <c r="BG1426"/>
  <c r="BF1426"/>
  <c r="T1426"/>
  <c r="R1426"/>
  <c r="P1426"/>
  <c r="BI1424"/>
  <c r="BH1424"/>
  <c r="BG1424"/>
  <c r="BF1424"/>
  <c r="T1424"/>
  <c r="R1424"/>
  <c r="P1424"/>
  <c r="BI1411"/>
  <c r="BH1411"/>
  <c r="BG1411"/>
  <c r="BF1411"/>
  <c r="T1411"/>
  <c r="R1411"/>
  <c r="P1411"/>
  <c r="BI1398"/>
  <c r="BH1398"/>
  <c r="BG1398"/>
  <c r="BF1398"/>
  <c r="T1398"/>
  <c r="R1398"/>
  <c r="P1398"/>
  <c r="BI1392"/>
  <c r="BH1392"/>
  <c r="BG1392"/>
  <c r="BF1392"/>
  <c r="T1392"/>
  <c r="R1392"/>
  <c r="P1392"/>
  <c r="BI1385"/>
  <c r="BH1385"/>
  <c r="BG1385"/>
  <c r="BF1385"/>
  <c r="T1385"/>
  <c r="R1385"/>
  <c r="P1385"/>
  <c r="BI1379"/>
  <c r="BH1379"/>
  <c r="BG1379"/>
  <c r="BF1379"/>
  <c r="T1379"/>
  <c r="R1379"/>
  <c r="P1379"/>
  <c r="BI1373"/>
  <c r="BH1373"/>
  <c r="BG1373"/>
  <c r="BF1373"/>
  <c r="T1373"/>
  <c r="R1373"/>
  <c r="P1373"/>
  <c r="BI1367"/>
  <c r="BH1367"/>
  <c r="BG1367"/>
  <c r="BF1367"/>
  <c r="T1367"/>
  <c r="R1367"/>
  <c r="P1367"/>
  <c r="BI1361"/>
  <c r="BH1361"/>
  <c r="BG1361"/>
  <c r="BF1361"/>
  <c r="T1361"/>
  <c r="R1361"/>
  <c r="P1361"/>
  <c r="BI1355"/>
  <c r="BH1355"/>
  <c r="BG1355"/>
  <c r="BF1355"/>
  <c r="T1355"/>
  <c r="R1355"/>
  <c r="P1355"/>
  <c r="BI1349"/>
  <c r="BH1349"/>
  <c r="BG1349"/>
  <c r="BF1349"/>
  <c r="T1349"/>
  <c r="R1349"/>
  <c r="P1349"/>
  <c r="BI1343"/>
  <c r="BH1343"/>
  <c r="BG1343"/>
  <c r="BF1343"/>
  <c r="T1343"/>
  <c r="R1343"/>
  <c r="P1343"/>
  <c r="BI1337"/>
  <c r="BH1337"/>
  <c r="BG1337"/>
  <c r="BF1337"/>
  <c r="T1337"/>
  <c r="R1337"/>
  <c r="P1337"/>
  <c r="BI1331"/>
  <c r="BH1331"/>
  <c r="BG1331"/>
  <c r="BF1331"/>
  <c r="T1331"/>
  <c r="R1331"/>
  <c r="P1331"/>
  <c r="BI1325"/>
  <c r="BH1325"/>
  <c r="BG1325"/>
  <c r="BF1325"/>
  <c r="T1325"/>
  <c r="R1325"/>
  <c r="P1325"/>
  <c r="BI1319"/>
  <c r="BH1319"/>
  <c r="BG1319"/>
  <c r="BF1319"/>
  <c r="T1319"/>
  <c r="R1319"/>
  <c r="P1319"/>
  <c r="BI1314"/>
  <c r="BH1314"/>
  <c r="BG1314"/>
  <c r="BF1314"/>
  <c r="T1314"/>
  <c r="R1314"/>
  <c r="P1314"/>
  <c r="BI1308"/>
  <c r="BH1308"/>
  <c r="BG1308"/>
  <c r="BF1308"/>
  <c r="T1308"/>
  <c r="R1308"/>
  <c r="P1308"/>
  <c r="BI1302"/>
  <c r="BH1302"/>
  <c r="BG1302"/>
  <c r="BF1302"/>
  <c r="T1302"/>
  <c r="R1302"/>
  <c r="P1302"/>
  <c r="BI1297"/>
  <c r="BH1297"/>
  <c r="BG1297"/>
  <c r="BF1297"/>
  <c r="T1297"/>
  <c r="R1297"/>
  <c r="P1297"/>
  <c r="BI1292"/>
  <c r="BH1292"/>
  <c r="BG1292"/>
  <c r="BF1292"/>
  <c r="T1292"/>
  <c r="R1292"/>
  <c r="P1292"/>
  <c r="BI1287"/>
  <c r="BH1287"/>
  <c r="BG1287"/>
  <c r="BF1287"/>
  <c r="T1287"/>
  <c r="R1287"/>
  <c r="P1287"/>
  <c r="BI1282"/>
  <c r="BH1282"/>
  <c r="BG1282"/>
  <c r="BF1282"/>
  <c r="T1282"/>
  <c r="R1282"/>
  <c r="P1282"/>
  <c r="BI1277"/>
  <c r="BH1277"/>
  <c r="BG1277"/>
  <c r="BF1277"/>
  <c r="T1277"/>
  <c r="R1277"/>
  <c r="P1277"/>
  <c r="BI1272"/>
  <c r="BH1272"/>
  <c r="BG1272"/>
  <c r="BF1272"/>
  <c r="T1272"/>
  <c r="R1272"/>
  <c r="P1272"/>
  <c r="BI1267"/>
  <c r="BH1267"/>
  <c r="BG1267"/>
  <c r="BF1267"/>
  <c r="T1267"/>
  <c r="R1267"/>
  <c r="P1267"/>
  <c r="BI1262"/>
  <c r="BH1262"/>
  <c r="BG1262"/>
  <c r="BF1262"/>
  <c r="T1262"/>
  <c r="R1262"/>
  <c r="P1262"/>
  <c r="BI1257"/>
  <c r="BH1257"/>
  <c r="BG1257"/>
  <c r="BF1257"/>
  <c r="T1257"/>
  <c r="R1257"/>
  <c r="P1257"/>
  <c r="BI1251"/>
  <c r="BH1251"/>
  <c r="BG1251"/>
  <c r="BF1251"/>
  <c r="T1251"/>
  <c r="R1251"/>
  <c r="P1251"/>
  <c r="BI1245"/>
  <c r="BH1245"/>
  <c r="BG1245"/>
  <c r="BF1245"/>
  <c r="T1245"/>
  <c r="R1245"/>
  <c r="P1245"/>
  <c r="BI1238"/>
  <c r="BH1238"/>
  <c r="BG1238"/>
  <c r="BF1238"/>
  <c r="T1238"/>
  <c r="R1238"/>
  <c r="P1238"/>
  <c r="BI1232"/>
  <c r="BH1232"/>
  <c r="BG1232"/>
  <c r="BF1232"/>
  <c r="T1232"/>
  <c r="R1232"/>
  <c r="P1232"/>
  <c r="BI1226"/>
  <c r="BH1226"/>
  <c r="BG1226"/>
  <c r="BF1226"/>
  <c r="T1226"/>
  <c r="R1226"/>
  <c r="P1226"/>
  <c r="BI1220"/>
  <c r="BH1220"/>
  <c r="BG1220"/>
  <c r="BF1220"/>
  <c r="T1220"/>
  <c r="R1220"/>
  <c r="P1220"/>
  <c r="BI1214"/>
  <c r="BH1214"/>
  <c r="BG1214"/>
  <c r="BF1214"/>
  <c r="T1214"/>
  <c r="R1214"/>
  <c r="P1214"/>
  <c r="BI1208"/>
  <c r="BH1208"/>
  <c r="BG1208"/>
  <c r="BF1208"/>
  <c r="T1208"/>
  <c r="R1208"/>
  <c r="P1208"/>
  <c r="BI1202"/>
  <c r="BH1202"/>
  <c r="BG1202"/>
  <c r="BF1202"/>
  <c r="T1202"/>
  <c r="R1202"/>
  <c r="P1202"/>
  <c r="BI1196"/>
  <c r="BH1196"/>
  <c r="BG1196"/>
  <c r="BF1196"/>
  <c r="T1196"/>
  <c r="R1196"/>
  <c r="P1196"/>
  <c r="BI1190"/>
  <c r="BH1190"/>
  <c r="BG1190"/>
  <c r="BF1190"/>
  <c r="T1190"/>
  <c r="R1190"/>
  <c r="P1190"/>
  <c r="BI1184"/>
  <c r="BH1184"/>
  <c r="BG1184"/>
  <c r="BF1184"/>
  <c r="T1184"/>
  <c r="R1184"/>
  <c r="P1184"/>
  <c r="BI1178"/>
  <c r="BH1178"/>
  <c r="BG1178"/>
  <c r="BF1178"/>
  <c r="T1178"/>
  <c r="R1178"/>
  <c r="P1178"/>
  <c r="BI1172"/>
  <c r="BH1172"/>
  <c r="BG1172"/>
  <c r="BF1172"/>
  <c r="T1172"/>
  <c r="R1172"/>
  <c r="P1172"/>
  <c r="BI1166"/>
  <c r="BH1166"/>
  <c r="BG1166"/>
  <c r="BF1166"/>
  <c r="T1166"/>
  <c r="R1166"/>
  <c r="P1166"/>
  <c r="BI1160"/>
  <c r="BH1160"/>
  <c r="BG1160"/>
  <c r="BF1160"/>
  <c r="T1160"/>
  <c r="R1160"/>
  <c r="P1160"/>
  <c r="BI1154"/>
  <c r="BH1154"/>
  <c r="BG1154"/>
  <c r="BF1154"/>
  <c r="T1154"/>
  <c r="R1154"/>
  <c r="P1154"/>
  <c r="BI1148"/>
  <c r="BH1148"/>
  <c r="BG1148"/>
  <c r="BF1148"/>
  <c r="T1148"/>
  <c r="R1148"/>
  <c r="P1148"/>
  <c r="BI1141"/>
  <c r="BH1141"/>
  <c r="BG1141"/>
  <c r="BF1141"/>
  <c r="T1141"/>
  <c r="R1141"/>
  <c r="P1141"/>
  <c r="BI1135"/>
  <c r="BH1135"/>
  <c r="BG1135"/>
  <c r="BF1135"/>
  <c r="T1135"/>
  <c r="R1135"/>
  <c r="P1135"/>
  <c r="BI1127"/>
  <c r="BH1127"/>
  <c r="BG1127"/>
  <c r="BF1127"/>
  <c r="T1127"/>
  <c r="R1127"/>
  <c r="P1127"/>
  <c r="BI1118"/>
  <c r="BH1118"/>
  <c r="BG1118"/>
  <c r="BF1118"/>
  <c r="T1118"/>
  <c r="R1118"/>
  <c r="P1118"/>
  <c r="BI1110"/>
  <c r="BH1110"/>
  <c r="BG1110"/>
  <c r="BF1110"/>
  <c r="T1110"/>
  <c r="R1110"/>
  <c r="P1110"/>
  <c r="BI1098"/>
  <c r="BH1098"/>
  <c r="BG1098"/>
  <c r="BF1098"/>
  <c r="T1098"/>
  <c r="R1098"/>
  <c r="P1098"/>
  <c r="BI1086"/>
  <c r="BH1086"/>
  <c r="BG1086"/>
  <c r="BF1086"/>
  <c r="T1086"/>
  <c r="R1086"/>
  <c r="P1086"/>
  <c r="BI1079"/>
  <c r="BH1079"/>
  <c r="BG1079"/>
  <c r="BF1079"/>
  <c r="T1079"/>
  <c r="R1079"/>
  <c r="P1079"/>
  <c r="BI1072"/>
  <c r="BH1072"/>
  <c r="BG1072"/>
  <c r="BF1072"/>
  <c r="T1072"/>
  <c r="R1072"/>
  <c r="P1072"/>
  <c r="BI1066"/>
  <c r="BH1066"/>
  <c r="BG1066"/>
  <c r="BF1066"/>
  <c r="T1066"/>
  <c r="R1066"/>
  <c r="P1066"/>
  <c r="BI1061"/>
  <c r="BH1061"/>
  <c r="BG1061"/>
  <c r="BF1061"/>
  <c r="T1061"/>
  <c r="R1061"/>
  <c r="P1061"/>
  <c r="BI1056"/>
  <c r="BH1056"/>
  <c r="BG1056"/>
  <c r="BF1056"/>
  <c r="T1056"/>
  <c r="R1056"/>
  <c r="P1056"/>
  <c r="BI1050"/>
  <c r="BH1050"/>
  <c r="BG1050"/>
  <c r="BF1050"/>
  <c r="T1050"/>
  <c r="R1050"/>
  <c r="P1050"/>
  <c r="BI1044"/>
  <c r="BH1044"/>
  <c r="BG1044"/>
  <c r="BF1044"/>
  <c r="T1044"/>
  <c r="R1044"/>
  <c r="P1044"/>
  <c r="BI1038"/>
  <c r="BH1038"/>
  <c r="BG1038"/>
  <c r="BF1038"/>
  <c r="T1038"/>
  <c r="R1038"/>
  <c r="P1038"/>
  <c r="BI1032"/>
  <c r="BH1032"/>
  <c r="BG1032"/>
  <c r="BF1032"/>
  <c r="T1032"/>
  <c r="R1032"/>
  <c r="P1032"/>
  <c r="BI1024"/>
  <c r="BH1024"/>
  <c r="BG1024"/>
  <c r="BF1024"/>
  <c r="T1024"/>
  <c r="R1024"/>
  <c r="P1024"/>
  <c r="BI1023"/>
  <c r="BH1023"/>
  <c r="BG1023"/>
  <c r="BF1023"/>
  <c r="T1023"/>
  <c r="R1023"/>
  <c r="P1023"/>
  <c r="BI1006"/>
  <c r="BH1006"/>
  <c r="BG1006"/>
  <c r="BF1006"/>
  <c r="T1006"/>
  <c r="R1006"/>
  <c r="P1006"/>
  <c r="BI1001"/>
  <c r="BH1001"/>
  <c r="BG1001"/>
  <c r="BF1001"/>
  <c r="T1001"/>
  <c r="R1001"/>
  <c r="P1001"/>
  <c r="BI996"/>
  <c r="BH996"/>
  <c r="BG996"/>
  <c r="BF996"/>
  <c r="T996"/>
  <c r="R996"/>
  <c r="P996"/>
  <c r="BI991"/>
  <c r="BH991"/>
  <c r="BG991"/>
  <c r="BF991"/>
  <c r="T991"/>
  <c r="R991"/>
  <c r="P991"/>
  <c r="BI985"/>
  <c r="BH985"/>
  <c r="BG985"/>
  <c r="BF985"/>
  <c r="T985"/>
  <c r="R985"/>
  <c r="P985"/>
  <c r="BI978"/>
  <c r="BH978"/>
  <c r="BG978"/>
  <c r="BF978"/>
  <c r="T978"/>
  <c r="R978"/>
  <c r="P978"/>
  <c r="BI972"/>
  <c r="BH972"/>
  <c r="BG972"/>
  <c r="BF972"/>
  <c r="T972"/>
  <c r="R972"/>
  <c r="P972"/>
  <c r="BI965"/>
  <c r="BH965"/>
  <c r="BG965"/>
  <c r="BF965"/>
  <c r="T965"/>
  <c r="R965"/>
  <c r="P965"/>
  <c r="BI960"/>
  <c r="BH960"/>
  <c r="BG960"/>
  <c r="BF960"/>
  <c r="T960"/>
  <c r="R960"/>
  <c r="P960"/>
  <c r="BI953"/>
  <c r="BH953"/>
  <c r="BG953"/>
  <c r="BF953"/>
  <c r="T953"/>
  <c r="R953"/>
  <c r="P953"/>
  <c r="BI950"/>
  <c r="BH950"/>
  <c r="BG950"/>
  <c r="BF950"/>
  <c r="T950"/>
  <c r="R950"/>
  <c r="P950"/>
  <c r="BI945"/>
  <c r="BH945"/>
  <c r="BG945"/>
  <c r="BF945"/>
  <c r="T945"/>
  <c r="R945"/>
  <c r="P945"/>
  <c r="BI943"/>
  <c r="BH943"/>
  <c r="BG943"/>
  <c r="BF943"/>
  <c r="T943"/>
  <c r="R943"/>
  <c r="P943"/>
  <c r="BI939"/>
  <c r="BH939"/>
  <c r="BG939"/>
  <c r="BF939"/>
  <c r="T939"/>
  <c r="R939"/>
  <c r="P939"/>
  <c r="BI936"/>
  <c r="BH936"/>
  <c r="BG936"/>
  <c r="BF936"/>
  <c r="T936"/>
  <c r="R936"/>
  <c r="P936"/>
  <c r="BI934"/>
  <c r="BH934"/>
  <c r="BG934"/>
  <c r="BF934"/>
  <c r="T934"/>
  <c r="R934"/>
  <c r="P934"/>
  <c r="BI930"/>
  <c r="BH930"/>
  <c r="BG930"/>
  <c r="BF930"/>
  <c r="T930"/>
  <c r="R930"/>
  <c r="P930"/>
  <c r="BI924"/>
  <c r="BH924"/>
  <c r="BG924"/>
  <c r="BF924"/>
  <c r="T924"/>
  <c r="R924"/>
  <c r="P924"/>
  <c r="BI922"/>
  <c r="BH922"/>
  <c r="BG922"/>
  <c r="BF922"/>
  <c r="T922"/>
  <c r="R922"/>
  <c r="P922"/>
  <c r="BI918"/>
  <c r="BH918"/>
  <c r="BG918"/>
  <c r="BF918"/>
  <c r="T918"/>
  <c r="R918"/>
  <c r="P918"/>
  <c r="BI915"/>
  <c r="BH915"/>
  <c r="BG915"/>
  <c r="BF915"/>
  <c r="T915"/>
  <c r="R915"/>
  <c r="P915"/>
  <c r="BI909"/>
  <c r="BH909"/>
  <c r="BG909"/>
  <c r="BF909"/>
  <c r="T909"/>
  <c r="R909"/>
  <c r="P909"/>
  <c r="BI907"/>
  <c r="BH907"/>
  <c r="BG907"/>
  <c r="BF907"/>
  <c r="T907"/>
  <c r="R907"/>
  <c r="P907"/>
  <c r="BI903"/>
  <c r="BH903"/>
  <c r="BG903"/>
  <c r="BF903"/>
  <c r="T903"/>
  <c r="R903"/>
  <c r="P903"/>
  <c r="BI897"/>
  <c r="BH897"/>
  <c r="BG897"/>
  <c r="BF897"/>
  <c r="T897"/>
  <c r="R897"/>
  <c r="P897"/>
  <c r="BI895"/>
  <c r="BH895"/>
  <c r="BG895"/>
  <c r="BF895"/>
  <c r="T895"/>
  <c r="R895"/>
  <c r="P895"/>
  <c r="BI890"/>
  <c r="BH890"/>
  <c r="BG890"/>
  <c r="BF890"/>
  <c r="T890"/>
  <c r="R890"/>
  <c r="P890"/>
  <c r="BI886"/>
  <c r="BH886"/>
  <c r="BG886"/>
  <c r="BF886"/>
  <c r="T886"/>
  <c r="R886"/>
  <c r="P886"/>
  <c r="BI880"/>
  <c r="BH880"/>
  <c r="BG880"/>
  <c r="BF880"/>
  <c r="T880"/>
  <c r="R880"/>
  <c r="P880"/>
  <c r="BI872"/>
  <c r="BH872"/>
  <c r="BG872"/>
  <c r="BF872"/>
  <c r="T872"/>
  <c r="R872"/>
  <c r="P872"/>
  <c r="BI867"/>
  <c r="BH867"/>
  <c r="BG867"/>
  <c r="BF867"/>
  <c r="T867"/>
  <c r="R867"/>
  <c r="P867"/>
  <c r="BI859"/>
  <c r="BH859"/>
  <c r="BG859"/>
  <c r="BF859"/>
  <c r="T859"/>
  <c r="R859"/>
  <c r="P859"/>
  <c r="BI848"/>
  <c r="BH848"/>
  <c r="BG848"/>
  <c r="BF848"/>
  <c r="T848"/>
  <c r="R848"/>
  <c r="P848"/>
  <c r="BI844"/>
  <c r="BH844"/>
  <c r="BG844"/>
  <c r="BF844"/>
  <c r="T844"/>
  <c r="R844"/>
  <c r="P844"/>
  <c r="BI842"/>
  <c r="BH842"/>
  <c r="BG842"/>
  <c r="BF842"/>
  <c r="T842"/>
  <c r="R842"/>
  <c r="P842"/>
  <c r="BI836"/>
  <c r="BH836"/>
  <c r="BG836"/>
  <c r="BF836"/>
  <c r="T836"/>
  <c r="R836"/>
  <c r="P836"/>
  <c r="BI829"/>
  <c r="BH829"/>
  <c r="BG829"/>
  <c r="BF829"/>
  <c r="T829"/>
  <c r="R829"/>
  <c r="P829"/>
  <c r="BI827"/>
  <c r="BH827"/>
  <c r="BG827"/>
  <c r="BF827"/>
  <c r="T827"/>
  <c r="R827"/>
  <c r="P827"/>
  <c r="BI819"/>
  <c r="BH819"/>
  <c r="BG819"/>
  <c r="BF819"/>
  <c r="T819"/>
  <c r="R819"/>
  <c r="P819"/>
  <c r="BI811"/>
  <c r="BH811"/>
  <c r="BG811"/>
  <c r="BF811"/>
  <c r="T811"/>
  <c r="R811"/>
  <c r="P811"/>
  <c r="BI809"/>
  <c r="BH809"/>
  <c r="BG809"/>
  <c r="BF809"/>
  <c r="T809"/>
  <c r="R809"/>
  <c r="P809"/>
  <c r="BI807"/>
  <c r="BH807"/>
  <c r="BG807"/>
  <c r="BF807"/>
  <c r="T807"/>
  <c r="R807"/>
  <c r="P807"/>
  <c r="BI799"/>
  <c r="BH799"/>
  <c r="BG799"/>
  <c r="BF799"/>
  <c r="T799"/>
  <c r="R799"/>
  <c r="P799"/>
  <c r="BI790"/>
  <c r="BH790"/>
  <c r="BG790"/>
  <c r="BF790"/>
  <c r="T790"/>
  <c r="R790"/>
  <c r="P790"/>
  <c r="BI783"/>
  <c r="BH783"/>
  <c r="BG783"/>
  <c r="BF783"/>
  <c r="T783"/>
  <c r="R783"/>
  <c r="P783"/>
  <c r="BI775"/>
  <c r="BH775"/>
  <c r="BG775"/>
  <c r="BF775"/>
  <c r="T775"/>
  <c r="R775"/>
  <c r="P775"/>
  <c r="BI773"/>
  <c r="BH773"/>
  <c r="BG773"/>
  <c r="BF773"/>
  <c r="T773"/>
  <c r="R773"/>
  <c r="P773"/>
  <c r="BI762"/>
  <c r="BH762"/>
  <c r="BG762"/>
  <c r="BF762"/>
  <c r="T762"/>
  <c r="R762"/>
  <c r="P762"/>
  <c r="BI754"/>
  <c r="BH754"/>
  <c r="BG754"/>
  <c r="BF754"/>
  <c r="T754"/>
  <c r="R754"/>
  <c r="P754"/>
  <c r="BI752"/>
  <c r="BH752"/>
  <c r="BG752"/>
  <c r="BF752"/>
  <c r="T752"/>
  <c r="R752"/>
  <c r="P752"/>
  <c r="BI744"/>
  <c r="BH744"/>
  <c r="BG744"/>
  <c r="BF744"/>
  <c r="T744"/>
  <c r="R744"/>
  <c r="P744"/>
  <c r="BI737"/>
  <c r="BH737"/>
  <c r="BG737"/>
  <c r="BF737"/>
  <c r="T737"/>
  <c r="R737"/>
  <c r="P737"/>
  <c r="BI729"/>
  <c r="BH729"/>
  <c r="BG729"/>
  <c r="BF729"/>
  <c r="T729"/>
  <c r="R729"/>
  <c r="P729"/>
  <c r="BI721"/>
  <c r="BH721"/>
  <c r="BG721"/>
  <c r="BF721"/>
  <c r="T721"/>
  <c r="R721"/>
  <c r="P721"/>
  <c r="BI712"/>
  <c r="BH712"/>
  <c r="BG712"/>
  <c r="BF712"/>
  <c r="T712"/>
  <c r="R712"/>
  <c r="P712"/>
  <c r="BI704"/>
  <c r="BH704"/>
  <c r="BG704"/>
  <c r="BF704"/>
  <c r="T704"/>
  <c r="R704"/>
  <c r="P704"/>
  <c r="BI696"/>
  <c r="BH696"/>
  <c r="BG696"/>
  <c r="BF696"/>
  <c r="T696"/>
  <c r="R696"/>
  <c r="P696"/>
  <c r="BI685"/>
  <c r="BH685"/>
  <c r="BG685"/>
  <c r="BF685"/>
  <c r="T685"/>
  <c r="R685"/>
  <c r="P685"/>
  <c r="BI677"/>
  <c r="BH677"/>
  <c r="BG677"/>
  <c r="BF677"/>
  <c r="T677"/>
  <c r="R677"/>
  <c r="P677"/>
  <c r="BI675"/>
  <c r="BH675"/>
  <c r="BG675"/>
  <c r="BF675"/>
  <c r="T675"/>
  <c r="R675"/>
  <c r="P675"/>
  <c r="BI668"/>
  <c r="BH668"/>
  <c r="BG668"/>
  <c r="BF668"/>
  <c r="T668"/>
  <c r="R668"/>
  <c r="P668"/>
  <c r="BI660"/>
  <c r="BH660"/>
  <c r="BG660"/>
  <c r="BF660"/>
  <c r="T660"/>
  <c r="R660"/>
  <c r="P660"/>
  <c r="BI652"/>
  <c r="BH652"/>
  <c r="BG652"/>
  <c r="BF652"/>
  <c r="T652"/>
  <c r="R652"/>
  <c r="P652"/>
  <c r="BI644"/>
  <c r="BH644"/>
  <c r="BG644"/>
  <c r="BF644"/>
  <c r="T644"/>
  <c r="R644"/>
  <c r="P644"/>
  <c r="BI642"/>
  <c r="BH642"/>
  <c r="BG642"/>
  <c r="BF642"/>
  <c r="T642"/>
  <c r="R642"/>
  <c r="P642"/>
  <c r="BI632"/>
  <c r="BH632"/>
  <c r="BG632"/>
  <c r="BF632"/>
  <c r="T632"/>
  <c r="R632"/>
  <c r="P632"/>
  <c r="BI630"/>
  <c r="BH630"/>
  <c r="BG630"/>
  <c r="BF630"/>
  <c r="T630"/>
  <c r="R630"/>
  <c r="P630"/>
  <c r="BI621"/>
  <c r="BH621"/>
  <c r="BG621"/>
  <c r="BF621"/>
  <c r="T621"/>
  <c r="R621"/>
  <c r="P621"/>
  <c r="BI619"/>
  <c r="BH619"/>
  <c r="BG619"/>
  <c r="BF619"/>
  <c r="T619"/>
  <c r="R619"/>
  <c r="P619"/>
  <c r="BI609"/>
  <c r="BH609"/>
  <c r="BG609"/>
  <c r="BF609"/>
  <c r="T609"/>
  <c r="R609"/>
  <c r="P609"/>
  <c r="BI600"/>
  <c r="BH600"/>
  <c r="BG600"/>
  <c r="BF600"/>
  <c r="T600"/>
  <c r="R600"/>
  <c r="P600"/>
  <c r="BI591"/>
  <c r="BH591"/>
  <c r="BG591"/>
  <c r="BF591"/>
  <c r="T591"/>
  <c r="R591"/>
  <c r="P591"/>
  <c r="BI584"/>
  <c r="BH584"/>
  <c r="BG584"/>
  <c r="BF584"/>
  <c r="T584"/>
  <c r="R584"/>
  <c r="P584"/>
  <c r="BI577"/>
  <c r="BH577"/>
  <c r="BG577"/>
  <c r="BF577"/>
  <c r="T577"/>
  <c r="R577"/>
  <c r="P577"/>
  <c r="BI570"/>
  <c r="BH570"/>
  <c r="BG570"/>
  <c r="BF570"/>
  <c r="T570"/>
  <c r="R570"/>
  <c r="P570"/>
  <c r="BI563"/>
  <c r="BH563"/>
  <c r="BG563"/>
  <c r="BF563"/>
  <c r="T563"/>
  <c r="R563"/>
  <c r="P563"/>
  <c r="BI556"/>
  <c r="BH556"/>
  <c r="BG556"/>
  <c r="BF556"/>
  <c r="T556"/>
  <c r="R556"/>
  <c r="P556"/>
  <c r="BI550"/>
  <c r="BH550"/>
  <c r="BG550"/>
  <c r="BF550"/>
  <c r="T550"/>
  <c r="R550"/>
  <c r="P550"/>
  <c r="BI542"/>
  <c r="BH542"/>
  <c r="BG542"/>
  <c r="BF542"/>
  <c r="T542"/>
  <c r="R542"/>
  <c r="P542"/>
  <c r="BI534"/>
  <c r="BH534"/>
  <c r="BG534"/>
  <c r="BF534"/>
  <c r="T534"/>
  <c r="R534"/>
  <c r="P534"/>
  <c r="BI527"/>
  <c r="BH527"/>
  <c r="BG527"/>
  <c r="BF527"/>
  <c r="T527"/>
  <c r="R527"/>
  <c r="P527"/>
  <c r="BI520"/>
  <c r="BH520"/>
  <c r="BG520"/>
  <c r="BF520"/>
  <c r="T520"/>
  <c r="R520"/>
  <c r="P520"/>
  <c r="BI501"/>
  <c r="BH501"/>
  <c r="BG501"/>
  <c r="BF501"/>
  <c r="T501"/>
  <c r="R501"/>
  <c r="P501"/>
  <c r="BI494"/>
  <c r="BH494"/>
  <c r="BG494"/>
  <c r="BF494"/>
  <c r="T494"/>
  <c r="R494"/>
  <c r="P494"/>
  <c r="BI488"/>
  <c r="BH488"/>
  <c r="BG488"/>
  <c r="BF488"/>
  <c r="T488"/>
  <c r="R488"/>
  <c r="P488"/>
  <c r="BI475"/>
  <c r="BH475"/>
  <c r="BG475"/>
  <c r="BF475"/>
  <c r="T475"/>
  <c r="R475"/>
  <c r="P475"/>
  <c r="BI466"/>
  <c r="BH466"/>
  <c r="BG466"/>
  <c r="BF466"/>
  <c r="T466"/>
  <c r="R466"/>
  <c r="P466"/>
  <c r="BI459"/>
  <c r="BH459"/>
  <c r="BG459"/>
  <c r="BF459"/>
  <c r="T459"/>
  <c r="R459"/>
  <c r="P459"/>
  <c r="BI454"/>
  <c r="BH454"/>
  <c r="BG454"/>
  <c r="BF454"/>
  <c r="T454"/>
  <c r="R454"/>
  <c r="P454"/>
  <c r="BI452"/>
  <c r="BH452"/>
  <c r="BG452"/>
  <c r="BF452"/>
  <c r="T452"/>
  <c r="R452"/>
  <c r="P452"/>
  <c r="BI444"/>
  <c r="BH444"/>
  <c r="BG444"/>
  <c r="BF444"/>
  <c r="T444"/>
  <c r="R444"/>
  <c r="P444"/>
  <c r="BI442"/>
  <c r="BH442"/>
  <c r="BG442"/>
  <c r="BF442"/>
  <c r="T442"/>
  <c r="R442"/>
  <c r="P442"/>
  <c r="BI434"/>
  <c r="BH434"/>
  <c r="BG434"/>
  <c r="BF434"/>
  <c r="T434"/>
  <c r="R434"/>
  <c r="P434"/>
  <c r="BI426"/>
  <c r="BH426"/>
  <c r="BG426"/>
  <c r="BF426"/>
  <c r="T426"/>
  <c r="R426"/>
  <c r="P426"/>
  <c r="BI419"/>
  <c r="BH419"/>
  <c r="BG419"/>
  <c r="BF419"/>
  <c r="T419"/>
  <c r="R419"/>
  <c r="P419"/>
  <c r="BI413"/>
  <c r="BH413"/>
  <c r="BG413"/>
  <c r="BF413"/>
  <c r="T413"/>
  <c r="R413"/>
  <c r="P413"/>
  <c r="BI407"/>
  <c r="BH407"/>
  <c r="BG407"/>
  <c r="BF407"/>
  <c r="T407"/>
  <c r="R407"/>
  <c r="P407"/>
  <c r="BI401"/>
  <c r="BH401"/>
  <c r="BG401"/>
  <c r="BF401"/>
  <c r="T401"/>
  <c r="R401"/>
  <c r="P401"/>
  <c r="BI395"/>
  <c r="BH395"/>
  <c r="BG395"/>
  <c r="BF395"/>
  <c r="T395"/>
  <c r="R395"/>
  <c r="P395"/>
  <c r="BI389"/>
  <c r="BH389"/>
  <c r="BG389"/>
  <c r="BF389"/>
  <c r="T389"/>
  <c r="R389"/>
  <c r="P389"/>
  <c r="BI384"/>
  <c r="BH384"/>
  <c r="BG384"/>
  <c r="BF384"/>
  <c r="T384"/>
  <c r="R384"/>
  <c r="P384"/>
  <c r="BI382"/>
  <c r="BH382"/>
  <c r="BG382"/>
  <c r="BF382"/>
  <c r="T382"/>
  <c r="R382"/>
  <c r="P382"/>
  <c r="BI372"/>
  <c r="BH372"/>
  <c r="BG372"/>
  <c r="BF372"/>
  <c r="T372"/>
  <c r="R372"/>
  <c r="P372"/>
  <c r="BI362"/>
  <c r="BH362"/>
  <c r="BG362"/>
  <c r="BF362"/>
  <c r="T362"/>
  <c r="R362"/>
  <c r="P362"/>
  <c r="BI355"/>
  <c r="BH355"/>
  <c r="BG355"/>
  <c r="BF355"/>
  <c r="T355"/>
  <c r="R355"/>
  <c r="P355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38"/>
  <c r="BH338"/>
  <c r="BG338"/>
  <c r="BF338"/>
  <c r="T338"/>
  <c r="R338"/>
  <c r="P338"/>
  <c r="BI336"/>
  <c r="BH336"/>
  <c r="BG336"/>
  <c r="BF336"/>
  <c r="T336"/>
  <c r="R336"/>
  <c r="P336"/>
  <c r="BI327"/>
  <c r="BH327"/>
  <c r="BG327"/>
  <c r="BF327"/>
  <c r="T327"/>
  <c r="R327"/>
  <c r="P327"/>
  <c r="BI318"/>
  <c r="BH318"/>
  <c r="BG318"/>
  <c r="BF318"/>
  <c r="T318"/>
  <c r="R318"/>
  <c r="P318"/>
  <c r="BI312"/>
  <c r="BH312"/>
  <c r="BG312"/>
  <c r="BF312"/>
  <c r="T312"/>
  <c r="R312"/>
  <c r="P312"/>
  <c r="BI307"/>
  <c r="BH307"/>
  <c r="BG307"/>
  <c r="BF307"/>
  <c r="T307"/>
  <c r="R307"/>
  <c r="P307"/>
  <c r="BI305"/>
  <c r="BH305"/>
  <c r="BG305"/>
  <c r="BF305"/>
  <c r="T305"/>
  <c r="R305"/>
  <c r="P305"/>
  <c r="BI296"/>
  <c r="BH296"/>
  <c r="BG296"/>
  <c r="BF296"/>
  <c r="T296"/>
  <c r="R296"/>
  <c r="P296"/>
  <c r="BI287"/>
  <c r="BH287"/>
  <c r="BG287"/>
  <c r="BF287"/>
  <c r="T287"/>
  <c r="R287"/>
  <c r="P287"/>
  <c r="BI277"/>
  <c r="BH277"/>
  <c r="BG277"/>
  <c r="BF277"/>
  <c r="T277"/>
  <c r="R277"/>
  <c r="P277"/>
  <c r="BI268"/>
  <c r="BH268"/>
  <c r="BG268"/>
  <c r="BF268"/>
  <c r="T268"/>
  <c r="R268"/>
  <c r="P268"/>
  <c r="BI266"/>
  <c r="BH266"/>
  <c r="BG266"/>
  <c r="BF266"/>
  <c r="T266"/>
  <c r="R266"/>
  <c r="P266"/>
  <c r="BI255"/>
  <c r="BH255"/>
  <c r="BG255"/>
  <c r="BF255"/>
  <c r="T255"/>
  <c r="R255"/>
  <c r="P255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1"/>
  <c r="BH221"/>
  <c r="BG221"/>
  <c r="BF221"/>
  <c r="T221"/>
  <c r="R221"/>
  <c r="P221"/>
  <c r="BI213"/>
  <c r="BH213"/>
  <c r="BG213"/>
  <c r="BF213"/>
  <c r="T213"/>
  <c r="R213"/>
  <c r="P213"/>
  <c r="BI205"/>
  <c r="BH205"/>
  <c r="BG205"/>
  <c r="BF205"/>
  <c r="T205"/>
  <c r="R205"/>
  <c r="P205"/>
  <c r="BI197"/>
  <c r="BH197"/>
  <c r="BG197"/>
  <c r="BF197"/>
  <c r="T197"/>
  <c r="R197"/>
  <c r="P197"/>
  <c r="BI189"/>
  <c r="BH189"/>
  <c r="BG189"/>
  <c r="BF189"/>
  <c r="T189"/>
  <c r="R189"/>
  <c r="P189"/>
  <c r="BI181"/>
  <c r="BH181"/>
  <c r="BG181"/>
  <c r="BF181"/>
  <c r="T181"/>
  <c r="R181"/>
  <c r="P181"/>
  <c r="BI173"/>
  <c r="BH173"/>
  <c r="BG173"/>
  <c r="BF173"/>
  <c r="T173"/>
  <c r="R173"/>
  <c r="P173"/>
  <c r="BI165"/>
  <c r="BH165"/>
  <c r="BG165"/>
  <c r="BF165"/>
  <c r="T165"/>
  <c r="R165"/>
  <c r="P165"/>
  <c r="BI157"/>
  <c r="BH157"/>
  <c r="BG157"/>
  <c r="BF157"/>
  <c r="T157"/>
  <c r="R157"/>
  <c r="P157"/>
  <c r="J151"/>
  <c r="J150"/>
  <c r="F150"/>
  <c r="F148"/>
  <c r="E146"/>
  <c r="J94"/>
  <c r="J93"/>
  <c r="F93"/>
  <c r="F91"/>
  <c r="E89"/>
  <c r="J20"/>
  <c r="E20"/>
  <c r="F94"/>
  <c r="J19"/>
  <c r="J14"/>
  <c r="J148"/>
  <c r="E7"/>
  <c r="E142"/>
  <c i="1" r="L90"/>
  <c r="AM90"/>
  <c r="AM89"/>
  <c r="L89"/>
  <c r="AM87"/>
  <c r="L87"/>
  <c r="L85"/>
  <c r="L84"/>
  <c i="2" r="BK1933"/>
  <c r="BK1826"/>
  <c r="BK1565"/>
  <c r="J1498"/>
  <c r="J1337"/>
  <c r="J950"/>
  <c r="BK827"/>
  <c r="J675"/>
  <c r="BK488"/>
  <c r="J336"/>
  <c r="J157"/>
  <c r="J1928"/>
  <c r="J1766"/>
  <c r="J1493"/>
  <c r="J1349"/>
  <c r="BK1160"/>
  <c r="BK934"/>
  <c r="BK809"/>
  <c r="J652"/>
  <c r="BK475"/>
  <c r="J277"/>
  <c r="J1931"/>
  <c r="BK1838"/>
  <c r="BK1577"/>
  <c r="BK1361"/>
  <c r="BK1196"/>
  <c r="J1061"/>
  <c r="J897"/>
  <c r="J721"/>
  <c r="BK550"/>
  <c r="J362"/>
  <c r="BK277"/>
  <c r="J1960"/>
  <c r="BK1820"/>
  <c r="BK1537"/>
  <c r="J1325"/>
  <c r="BK1118"/>
  <c r="BK972"/>
  <c r="J737"/>
  <c r="J434"/>
  <c r="BK268"/>
  <c r="BK1969"/>
  <c r="J1921"/>
  <c r="J1751"/>
  <c r="BK1622"/>
  <c r="J1506"/>
  <c r="J1251"/>
  <c r="J1196"/>
  <c r="BK1050"/>
  <c r="BK936"/>
  <c r="BK790"/>
  <c r="BK494"/>
  <c r="BK362"/>
  <c r="BK238"/>
  <c r="J1932"/>
  <c r="J1826"/>
  <c r="J1712"/>
  <c r="BK1442"/>
  <c r="J2134"/>
  <c r="BK2112"/>
  <c r="BK2090"/>
  <c r="BK2064"/>
  <c r="BK2042"/>
  <c r="BK2023"/>
  <c r="BK2002"/>
  <c r="J1951"/>
  <c r="BK1909"/>
  <c r="BK1766"/>
  <c r="J1462"/>
  <c r="J1245"/>
  <c r="BK1006"/>
  <c r="J918"/>
  <c r="J880"/>
  <c r="BK660"/>
  <c r="J407"/>
  <c r="BK1949"/>
  <c r="BK1918"/>
  <c r="BK1712"/>
  <c r="BK1530"/>
  <c r="J1426"/>
  <c r="BK1257"/>
  <c r="BK1079"/>
  <c r="BK978"/>
  <c r="BK848"/>
  <c r="J729"/>
  <c r="BK584"/>
  <c r="J372"/>
  <c r="J181"/>
  <c i="3" r="BK147"/>
  <c r="BK167"/>
  <c r="J147"/>
  <c r="J144"/>
  <c r="J158"/>
  <c r="J151"/>
  <c r="J175"/>
  <c i="4" r="J149"/>
  <c r="BK162"/>
  <c r="J167"/>
  <c r="BK138"/>
  <c r="J166"/>
  <c r="J158"/>
  <c r="J161"/>
  <c r="J134"/>
  <c i="5" r="BK433"/>
  <c r="J397"/>
  <c r="BK337"/>
  <c r="BK282"/>
  <c r="J248"/>
  <c r="BK189"/>
  <c r="BK439"/>
  <c r="BK400"/>
  <c r="BK356"/>
  <c r="J250"/>
  <c r="BK217"/>
  <c r="BK145"/>
  <c r="BK339"/>
  <c r="BK284"/>
  <c r="BK248"/>
  <c r="J213"/>
  <c r="BK187"/>
  <c r="BK429"/>
  <c r="J410"/>
  <c r="BK359"/>
  <c r="BK311"/>
  <c r="BK267"/>
  <c r="J221"/>
  <c r="BK173"/>
  <c r="J372"/>
  <c r="BK313"/>
  <c r="J254"/>
  <c r="J197"/>
  <c r="J435"/>
  <c r="J374"/>
  <c r="BK317"/>
  <c r="J269"/>
  <c r="J215"/>
  <c r="J185"/>
  <c i="6" r="BK265"/>
  <c r="BK207"/>
  <c r="J151"/>
  <c r="BK198"/>
  <c r="J273"/>
  <c r="BK290"/>
  <c r="BK176"/>
  <c r="J213"/>
  <c r="BK133"/>
  <c r="J238"/>
  <c r="BK184"/>
  <c r="J283"/>
  <c r="J190"/>
  <c r="J270"/>
  <c r="BK167"/>
  <c i="7" r="BK145"/>
  <c r="J123"/>
  <c r="J169"/>
  <c r="J130"/>
  <c r="J164"/>
  <c i="8" r="J421"/>
  <c r="BK315"/>
  <c r="J336"/>
  <c r="BK209"/>
  <c r="J396"/>
  <c r="BK201"/>
  <c r="J315"/>
  <c r="BK137"/>
  <c r="J344"/>
  <c r="J171"/>
  <c i="9" r="BK221"/>
  <c r="J141"/>
  <c r="J183"/>
  <c r="J217"/>
  <c r="J131"/>
  <c i="2" r="J1918"/>
  <c r="BK542"/>
  <c r="J252"/>
  <c r="BK1939"/>
  <c r="J1838"/>
  <c r="J1695"/>
  <c r="BK1433"/>
  <c r="J1184"/>
  <c r="BK985"/>
  <c r="BK872"/>
  <c r="J744"/>
  <c r="BK675"/>
  <c r="BK459"/>
  <c r="BK389"/>
  <c r="J1939"/>
  <c r="BK1875"/>
  <c r="J1710"/>
  <c r="BK1493"/>
  <c r="J1373"/>
  <c r="J1257"/>
  <c r="BK1066"/>
  <c r="J924"/>
  <c r="J668"/>
  <c r="BK534"/>
  <c r="BK344"/>
  <c r="J1967"/>
  <c r="BK1864"/>
  <c r="J1622"/>
  <c r="BK1398"/>
  <c r="BK1282"/>
  <c r="BK1023"/>
  <c r="J609"/>
  <c r="J426"/>
  <c r="BK287"/>
  <c r="J173"/>
  <c r="J1941"/>
  <c r="BK1797"/>
  <c r="BK1555"/>
  <c r="J1308"/>
  <c r="BK1220"/>
  <c r="J1110"/>
  <c r="J1038"/>
  <c r="BK922"/>
  <c r="J836"/>
  <c r="BK619"/>
  <c r="J382"/>
  <c r="J213"/>
  <c r="J1933"/>
  <c r="BK1771"/>
  <c r="J1586"/>
  <c r="J2132"/>
  <c r="BK2103"/>
  <c r="J2082"/>
  <c r="BK2057"/>
  <c r="BK2033"/>
  <c r="J2002"/>
  <c r="BK1942"/>
  <c r="J1881"/>
  <c r="BK1785"/>
  <c r="J1411"/>
  <c r="BK1232"/>
  <c r="J1001"/>
  <c r="BK915"/>
  <c r="J807"/>
  <c r="J591"/>
  <c r="J1948"/>
  <c r="BK1910"/>
  <c r="BK1718"/>
  <c r="BK1506"/>
  <c r="BK1343"/>
  <c r="BK1184"/>
  <c r="BK1098"/>
  <c r="J934"/>
  <c r="J811"/>
  <c r="BK668"/>
  <c r="BK466"/>
  <c r="J287"/>
  <c i="3" r="J196"/>
  <c r="BK139"/>
  <c r="J185"/>
  <c r="BK126"/>
  <c r="J182"/>
  <c r="J133"/>
  <c r="J136"/>
  <c r="BK149"/>
  <c i="4" r="BK166"/>
  <c r="J152"/>
  <c r="BK154"/>
  <c r="BK165"/>
  <c r="J142"/>
  <c r="BK167"/>
  <c i="5" r="BK413"/>
  <c r="J339"/>
  <c r="BK254"/>
  <c r="BK195"/>
  <c r="J161"/>
  <c r="BK424"/>
  <c r="BK365"/>
  <c r="BK252"/>
  <c r="J219"/>
  <c r="J155"/>
  <c r="BK367"/>
  <c r="J291"/>
  <c r="J252"/>
  <c r="J209"/>
  <c r="BK171"/>
  <c r="BK422"/>
  <c r="BK379"/>
  <c r="BK351"/>
  <c r="BK296"/>
  <c r="BK237"/>
  <c r="BK213"/>
  <c r="J165"/>
  <c r="BK392"/>
  <c r="J336"/>
  <c r="J296"/>
  <c r="BK224"/>
  <c r="J169"/>
  <c r="J433"/>
  <c r="J369"/>
  <c r="J311"/>
  <c r="J256"/>
  <c r="J205"/>
  <c r="J142"/>
  <c i="6" r="BK225"/>
  <c r="J181"/>
  <c r="J218"/>
  <c r="BK145"/>
  <c r="J155"/>
  <c r="J243"/>
  <c r="BK228"/>
  <c r="BK162"/>
  <c r="J267"/>
  <c r="BK220"/>
  <c r="J290"/>
  <c r="J222"/>
  <c r="J278"/>
  <c r="J201"/>
  <c r="BK151"/>
  <c i="7" r="BK164"/>
  <c r="J150"/>
  <c r="J178"/>
  <c r="BK169"/>
  <c r="BK159"/>
  <c r="BK123"/>
  <c i="8" r="J349"/>
  <c r="J130"/>
  <c r="BK291"/>
  <c r="J233"/>
  <c r="BK171"/>
  <c r="J382"/>
  <c r="BK430"/>
  <c r="BK368"/>
  <c r="J358"/>
  <c r="BK238"/>
  <c r="J423"/>
  <c r="BK273"/>
  <c r="BK130"/>
  <c r="J309"/>
  <c r="J432"/>
  <c r="J330"/>
  <c r="J174"/>
  <c i="9" r="BK191"/>
  <c r="J181"/>
  <c r="J174"/>
  <c i="2" r="BK1936"/>
  <c r="J1910"/>
  <c r="J1577"/>
  <c r="J1464"/>
  <c r="BK1331"/>
  <c r="J953"/>
  <c r="J859"/>
  <c r="J712"/>
  <c r="BK349"/>
  <c r="J238"/>
  <c r="BK1940"/>
  <c r="BK1792"/>
  <c r="BK1710"/>
  <c r="BK1635"/>
  <c r="J1302"/>
  <c r="J1166"/>
  <c r="BK930"/>
  <c r="BK737"/>
  <c r="BK434"/>
  <c r="BK382"/>
  <c r="BK1946"/>
  <c r="J1925"/>
  <c r="BK1757"/>
  <c r="J1609"/>
  <c r="BK1445"/>
  <c r="BK1337"/>
  <c r="J1232"/>
  <c r="J1141"/>
  <c r="J936"/>
  <c r="J773"/>
  <c r="J419"/>
  <c r="J307"/>
  <c r="BK181"/>
  <c r="BK1934"/>
  <c r="J1792"/>
  <c r="J1424"/>
  <c r="BK1202"/>
  <c r="BK1038"/>
  <c r="J754"/>
  <c r="BK591"/>
  <c r="J389"/>
  <c r="J221"/>
  <c r="BK1951"/>
  <c r="J1802"/>
  <c r="BK1663"/>
  <c r="BK1367"/>
  <c r="J1297"/>
  <c r="BK1214"/>
  <c r="BK1056"/>
  <c r="J985"/>
  <c r="BK811"/>
  <c r="J542"/>
  <c r="J395"/>
  <c r="BK247"/>
  <c r="BK1953"/>
  <c r="J1905"/>
  <c r="BK1763"/>
  <c r="J1565"/>
  <c r="BK1439"/>
  <c r="BK2132"/>
  <c r="J2103"/>
  <c r="BK2082"/>
  <c r="BK2072"/>
  <c r="J2064"/>
  <c r="BK2035"/>
  <c r="BK2017"/>
  <c r="BK1994"/>
  <c r="BK1960"/>
  <c r="BK1905"/>
  <c r="J1745"/>
  <c r="BK1477"/>
  <c r="J1178"/>
  <c r="J978"/>
  <c r="J907"/>
  <c r="BK721"/>
  <c r="J454"/>
  <c r="BK205"/>
  <c r="BK1938"/>
  <c r="BK1852"/>
  <c r="J1708"/>
  <c r="BK1521"/>
  <c r="J1398"/>
  <c r="BK1251"/>
  <c r="J1072"/>
  <c r="J991"/>
  <c r="J827"/>
  <c r="J632"/>
  <c r="BK444"/>
  <c r="J197"/>
  <c i="3" r="J155"/>
  <c r="BK133"/>
  <c r="BK170"/>
  <c r="BK196"/>
  <c r="BK188"/>
  <c r="J132"/>
  <c r="J124"/>
  <c r="J170"/>
  <c i="4" r="J135"/>
  <c r="J143"/>
  <c r="BK142"/>
  <c r="BK147"/>
  <c r="BK146"/>
  <c r="J159"/>
  <c r="BK135"/>
  <c i="5" r="J420"/>
  <c r="J384"/>
  <c r="J324"/>
  <c r="J267"/>
  <c r="J239"/>
  <c r="BK185"/>
  <c r="J145"/>
  <c r="J402"/>
  <c r="J359"/>
  <c r="J313"/>
  <c r="BK223"/>
  <c r="BK161"/>
  <c r="BK374"/>
  <c r="BK286"/>
  <c r="J237"/>
  <c r="J204"/>
  <c r="BK177"/>
  <c r="BK430"/>
  <c r="BK387"/>
  <c r="BK343"/>
  <c r="BK273"/>
  <c r="J227"/>
  <c r="BK197"/>
  <c r="J167"/>
  <c r="BK420"/>
  <c r="BK362"/>
  <c r="J307"/>
  <c r="BK243"/>
  <c r="J193"/>
  <c r="BK142"/>
  <c r="BK397"/>
  <c r="BK334"/>
  <c r="J275"/>
  <c r="BK209"/>
  <c r="J157"/>
  <c i="6" r="J235"/>
  <c r="J165"/>
  <c r="BK267"/>
  <c r="J148"/>
  <c r="J220"/>
  <c r="BK275"/>
  <c r="BK179"/>
  <c r="BK235"/>
  <c r="BK155"/>
  <c r="J265"/>
  <c r="J198"/>
  <c r="J160"/>
  <c r="J228"/>
  <c r="J259"/>
  <c r="BK213"/>
  <c r="J153"/>
  <c i="7" r="J142"/>
  <c r="BK142"/>
  <c r="J145"/>
  <c r="BK152"/>
  <c r="J125"/>
  <c r="J156"/>
  <c i="8" r="J364"/>
  <c r="J267"/>
  <c r="J339"/>
  <c r="BK228"/>
  <c r="J398"/>
  <c r="BK330"/>
  <c r="BK398"/>
  <c r="BK358"/>
  <c r="J428"/>
  <c r="J279"/>
  <c r="J186"/>
  <c r="J368"/>
  <c r="BK180"/>
  <c r="BK260"/>
  <c r="BK428"/>
  <c r="BK267"/>
  <c i="9" r="J186"/>
  <c i="2" r="J1937"/>
  <c r="BK1751"/>
  <c r="J1558"/>
  <c r="BK1349"/>
  <c r="BK1262"/>
  <c r="J819"/>
  <c r="BK696"/>
  <c r="J475"/>
  <c r="BK255"/>
  <c r="BK1932"/>
  <c r="BK1850"/>
  <c r="J1736"/>
  <c r="BK1685"/>
  <c r="BK1448"/>
  <c r="BK1355"/>
  <c r="BK1272"/>
  <c r="BK953"/>
  <c r="BK895"/>
  <c r="BK762"/>
  <c r="J527"/>
  <c r="BK426"/>
  <c r="BK213"/>
  <c r="J1936"/>
  <c r="BK1736"/>
  <c r="J1471"/>
  <c r="J1355"/>
  <c r="BK1226"/>
  <c r="J1086"/>
  <c r="J945"/>
  <c r="BK754"/>
  <c r="J630"/>
  <c r="J488"/>
  <c r="J338"/>
  <c r="BK1977"/>
  <c r="J1909"/>
  <c r="BK1649"/>
  <c r="J1287"/>
  <c r="J1098"/>
  <c r="BK890"/>
  <c r="BK644"/>
  <c r="J501"/>
  <c r="J312"/>
  <c r="BK157"/>
  <c r="BK1923"/>
  <c r="BK1738"/>
  <c r="BK1558"/>
  <c r="J1314"/>
  <c r="J1238"/>
  <c r="BK1135"/>
  <c r="J1006"/>
  <c r="BK859"/>
  <c r="J621"/>
  <c r="J444"/>
  <c r="BK336"/>
  <c r="J165"/>
  <c r="J1945"/>
  <c r="BK1896"/>
  <c r="J1635"/>
  <c r="BK1431"/>
  <c r="J2115"/>
  <c r="BK2102"/>
  <c r="BK2077"/>
  <c r="J2057"/>
  <c r="J2042"/>
  <c r="J2023"/>
  <c r="J1996"/>
  <c r="J1977"/>
  <c r="J1923"/>
  <c r="BK1815"/>
  <c r="J1738"/>
  <c r="J1292"/>
  <c r="J1208"/>
  <c r="J960"/>
  <c r="J872"/>
  <c r="J752"/>
  <c r="BK501"/>
  <c r="BK1975"/>
  <c r="BK1925"/>
  <c r="J1776"/>
  <c r="BK1586"/>
  <c r="J1439"/>
  <c r="J1272"/>
  <c r="J1044"/>
  <c r="BK960"/>
  <c r="BK842"/>
  <c r="BK677"/>
  <c r="BK570"/>
  <c r="BK346"/>
  <c r="J205"/>
  <c i="3" r="BK158"/>
  <c r="BK178"/>
  <c r="BK175"/>
  <c r="BK197"/>
  <c r="J141"/>
  <c r="BK164"/>
  <c r="J172"/>
  <c r="J197"/>
  <c i="4" r="BK145"/>
  <c r="J147"/>
  <c r="BK149"/>
  <c r="BK152"/>
  <c r="J165"/>
  <c r="J139"/>
  <c r="J155"/>
  <c i="5" r="J439"/>
  <c r="BK410"/>
  <c r="J328"/>
  <c r="J289"/>
  <c r="J258"/>
  <c r="J187"/>
  <c r="J440"/>
  <c r="J387"/>
  <c r="J345"/>
  <c r="J309"/>
  <c r="BK229"/>
  <c r="BK204"/>
  <c r="BK406"/>
  <c r="BK300"/>
  <c r="J278"/>
  <c r="BK231"/>
  <c r="BK202"/>
  <c r="BK155"/>
  <c r="J404"/>
  <c r="BK332"/>
  <c r="BK291"/>
  <c r="BK271"/>
  <c r="J202"/>
  <c r="J177"/>
  <c r="J426"/>
  <c r="J347"/>
  <c r="BK304"/>
  <c r="BK207"/>
  <c r="BK436"/>
  <c r="J354"/>
  <c r="J282"/>
  <c r="J224"/>
  <c r="BK191"/>
  <c r="J153"/>
  <c i="6" r="J262"/>
  <c r="J195"/>
  <c r="J257"/>
  <c r="J179"/>
  <c r="J247"/>
  <c r="BK288"/>
  <c r="BK195"/>
  <c r="J249"/>
  <c r="J184"/>
  <c r="J254"/>
  <c r="J176"/>
  <c r="BK247"/>
  <c r="J136"/>
  <c r="BK238"/>
  <c r="BK187"/>
  <c i="7" r="BK166"/>
  <c r="BK161"/>
  <c r="BK175"/>
  <c r="BK147"/>
  <c r="J132"/>
  <c r="BK130"/>
  <c i="8" r="BK351"/>
  <c r="J165"/>
  <c r="BK324"/>
  <c r="J223"/>
  <c r="BK396"/>
  <c r="J317"/>
  <c r="BK390"/>
  <c r="BK297"/>
  <c r="J372"/>
  <c r="J243"/>
  <c r="BK162"/>
  <c r="BK223"/>
  <c r="BK423"/>
  <c r="BK233"/>
  <c r="BK372"/>
  <c r="J190"/>
  <c i="9" r="BK202"/>
  <c r="J234"/>
  <c r="BK214"/>
  <c r="BK148"/>
  <c r="BK238"/>
  <c i="2" r="BK1931"/>
  <c r="BK1887"/>
  <c r="J1701"/>
  <c r="BK1462"/>
  <c r="BK1297"/>
  <c r="BK844"/>
  <c r="J704"/>
  <c r="BK527"/>
  <c r="J355"/>
  <c r="BK296"/>
  <c r="J1949"/>
  <c r="BK1913"/>
  <c r="BK1808"/>
  <c r="J1725"/>
  <c r="J1530"/>
  <c r="BK1411"/>
  <c r="BK1190"/>
  <c r="J939"/>
  <c r="J842"/>
  <c r="BK712"/>
  <c r="J520"/>
  <c r="BK384"/>
  <c r="BK197"/>
  <c r="BK1935"/>
  <c r="J1864"/>
  <c r="J1685"/>
  <c r="J1454"/>
  <c r="J1343"/>
  <c r="BK1178"/>
  <c r="BK991"/>
  <c r="J775"/>
  <c r="J563"/>
  <c r="J384"/>
  <c r="BK305"/>
  <c r="J1852"/>
  <c r="BK1670"/>
  <c r="BK1454"/>
  <c r="J1379"/>
  <c r="J1127"/>
  <c r="BK880"/>
  <c r="J550"/>
  <c r="BK419"/>
  <c r="BK243"/>
  <c r="BK165"/>
  <c r="BK1937"/>
  <c r="J1799"/>
  <c r="BK1609"/>
  <c r="BK1385"/>
  <c r="BK1302"/>
  <c r="BK1208"/>
  <c r="BK1086"/>
  <c r="BK1024"/>
  <c r="J915"/>
  <c r="BK752"/>
  <c r="J452"/>
  <c r="J266"/>
  <c r="J1975"/>
  <c r="BK1908"/>
  <c r="J1815"/>
  <c r="J1546"/>
  <c r="J1385"/>
  <c r="BK2113"/>
  <c r="J2093"/>
  <c r="J2072"/>
  <c r="BK2049"/>
  <c r="BK2026"/>
  <c r="BK1996"/>
  <c r="BK1983"/>
  <c r="J1935"/>
  <c r="BK1802"/>
  <c r="J1703"/>
  <c r="J1331"/>
  <c r="BK1154"/>
  <c r="BK943"/>
  <c r="J848"/>
  <c r="BK630"/>
  <c r="BK395"/>
  <c i="1" r="AS95"/>
  <c i="2" r="BK1148"/>
  <c r="J1024"/>
  <c r="BK867"/>
  <c r="BK773"/>
  <c r="BK520"/>
  <c r="J247"/>
  <c i="3" r="J201"/>
  <c r="BK132"/>
  <c r="BK201"/>
  <c r="BK185"/>
  <c r="J139"/>
  <c r="J167"/>
  <c r="J164"/>
  <c r="J126"/>
  <c r="BK136"/>
  <c i="4" r="J164"/>
  <c r="J138"/>
  <c r="BK150"/>
  <c r="J162"/>
  <c r="J145"/>
  <c r="BK141"/>
  <c r="BK164"/>
  <c r="BK139"/>
  <c i="5" r="BK435"/>
  <c r="J392"/>
  <c r="BK336"/>
  <c r="BK269"/>
  <c r="BK227"/>
  <c r="BK151"/>
  <c r="J413"/>
  <c r="BK341"/>
  <c r="J304"/>
  <c r="J225"/>
  <c r="J183"/>
  <c r="BK354"/>
  <c r="J294"/>
  <c r="J246"/>
  <c r="BK218"/>
  <c r="BK179"/>
  <c r="J140"/>
  <c r="J406"/>
  <c r="J362"/>
  <c r="BK324"/>
  <c r="J280"/>
  <c r="BK250"/>
  <c r="BK211"/>
  <c r="BK175"/>
  <c r="J149"/>
  <c r="J389"/>
  <c r="BK345"/>
  <c r="BK264"/>
  <c r="BK230"/>
  <c r="BK181"/>
  <c r="J429"/>
  <c r="J341"/>
  <c r="J286"/>
  <c r="J243"/>
  <c r="J195"/>
  <c r="BK165"/>
  <c i="6" r="J211"/>
  <c r="BK160"/>
  <c r="J207"/>
  <c r="J288"/>
  <c r="BK201"/>
  <c r="BK262"/>
  <c r="BK139"/>
  <c r="BK172"/>
  <c r="J233"/>
  <c r="J172"/>
  <c r="J275"/>
  <c r="BK153"/>
  <c r="BK240"/>
  <c r="BK165"/>
  <c i="7" r="BK178"/>
  <c r="J172"/>
  <c r="J159"/>
  <c r="BK125"/>
  <c r="J128"/>
  <c i="8" r="J408"/>
  <c r="BK285"/>
  <c r="BK421"/>
  <c r="BK243"/>
  <c r="J180"/>
  <c r="BK376"/>
  <c r="BK426"/>
  <c r="BK382"/>
  <c r="J260"/>
  <c r="BK356"/>
  <c r="BK249"/>
  <c r="BK403"/>
  <c r="BK255"/>
  <c r="J156"/>
  <c r="BK344"/>
  <c r="BK190"/>
  <c r="J297"/>
  <c i="9" r="BK217"/>
  <c r="BK183"/>
  <c r="J230"/>
  <c r="BK174"/>
  <c r="BK186"/>
  <c i="2" r="J1930"/>
  <c r="BK1745"/>
  <c r="J1515"/>
  <c r="BK1373"/>
  <c r="BK965"/>
  <c r="J867"/>
  <c r="BK744"/>
  <c r="J660"/>
  <c r="J344"/>
  <c r="BK234"/>
  <c r="J1934"/>
  <c r="J1875"/>
  <c r="J1771"/>
  <c r="BK1708"/>
  <c r="BK1484"/>
  <c r="BK1426"/>
  <c r="BK1238"/>
  <c r="BK1044"/>
  <c r="J890"/>
  <c r="J696"/>
  <c r="BK642"/>
  <c r="BK442"/>
  <c r="J346"/>
  <c r="J1944"/>
  <c r="J1896"/>
  <c r="J1718"/>
  <c r="J1477"/>
  <c r="J1428"/>
  <c r="BK1308"/>
  <c r="J1148"/>
  <c r="BK903"/>
  <c r="BK729"/>
  <c r="J600"/>
  <c r="J413"/>
  <c r="BK318"/>
  <c r="BK229"/>
  <c r="BK1921"/>
  <c r="BK1692"/>
  <c r="J1448"/>
  <c r="BK1141"/>
  <c r="BK909"/>
  <c r="J685"/>
  <c r="BK577"/>
  <c r="BK355"/>
  <c r="J234"/>
  <c r="J1983"/>
  <c r="J1916"/>
  <c r="BK1729"/>
  <c r="J1537"/>
  <c r="J1319"/>
  <c r="J1226"/>
  <c r="BK1127"/>
  <c r="BK945"/>
  <c r="J844"/>
  <c r="BK652"/>
  <c r="J466"/>
  <c r="J268"/>
  <c r="BK1962"/>
  <c r="BK1928"/>
  <c r="BK1725"/>
  <c r="J1527"/>
  <c r="BK1379"/>
  <c r="J2113"/>
  <c r="BK2093"/>
  <c r="J2079"/>
  <c r="BK2066"/>
  <c r="J2051"/>
  <c r="J2035"/>
  <c r="J2017"/>
  <c r="J1994"/>
  <c r="J1943"/>
  <c r="BK1844"/>
  <c r="J1757"/>
  <c r="BK1546"/>
  <c r="BK1287"/>
  <c r="J1190"/>
  <c r="J996"/>
  <c r="BK819"/>
  <c r="BK704"/>
  <c r="J442"/>
  <c r="BK189"/>
  <c r="J1850"/>
  <c r="J1663"/>
  <c r="BK1498"/>
  <c r="J1361"/>
  <c r="J1202"/>
  <c r="J1135"/>
  <c r="BK950"/>
  <c r="J809"/>
  <c r="BK621"/>
  <c r="BK221"/>
  <c i="3" r="BK144"/>
  <c r="BK124"/>
  <c r="BK129"/>
  <c r="BK151"/>
  <c r="J178"/>
  <c r="BK141"/>
  <c r="J149"/>
  <c r="BK172"/>
  <c i="4" r="BK134"/>
  <c r="J153"/>
  <c r="BK161"/>
  <c r="BK155"/>
  <c r="BK159"/>
  <c r="J141"/>
  <c r="BK158"/>
  <c i="5" r="BK440"/>
  <c r="BK404"/>
  <c r="J365"/>
  <c r="BK278"/>
  <c r="BK235"/>
  <c r="BK167"/>
  <c r="J422"/>
  <c r="BK369"/>
  <c r="J330"/>
  <c r="J233"/>
  <c r="BK205"/>
  <c r="BK153"/>
  <c r="BK347"/>
  <c r="J262"/>
  <c r="J235"/>
  <c r="J199"/>
  <c r="J163"/>
  <c r="J424"/>
  <c r="BK372"/>
  <c r="BK330"/>
  <c r="BK289"/>
  <c r="J260"/>
  <c r="J217"/>
  <c r="J189"/>
  <c r="J147"/>
  <c r="J382"/>
  <c r="J332"/>
  <c r="J273"/>
  <c r="J223"/>
  <c r="BK147"/>
  <c r="J379"/>
  <c r="BK309"/>
  <c r="J264"/>
  <c r="BK212"/>
  <c r="J173"/>
  <c i="6" r="BK245"/>
  <c r="J285"/>
  <c r="J230"/>
  <c r="J162"/>
  <c r="BK222"/>
  <c r="BK273"/>
  <c r="J170"/>
  <c r="BK218"/>
  <c r="J142"/>
  <c r="BK249"/>
  <c r="J216"/>
  <c r="BK280"/>
  <c r="BK205"/>
  <c r="BK285"/>
  <c r="J245"/>
  <c r="BK174"/>
  <c i="7" r="BK154"/>
  <c r="J147"/>
  <c r="BK135"/>
  <c r="BK172"/>
  <c r="BK128"/>
  <c r="BK150"/>
  <c i="8" r="J356"/>
  <c r="BK150"/>
  <c r="BK317"/>
  <c r="BK216"/>
  <c r="J415"/>
  <c r="BK349"/>
  <c r="J403"/>
  <c r="J303"/>
  <c r="BK408"/>
  <c r="J273"/>
  <c r="BK165"/>
  <c r="J376"/>
  <c r="BK196"/>
  <c r="J360"/>
  <c r="J196"/>
  <c r="J430"/>
  <c r="J201"/>
  <c i="9" r="J214"/>
  <c r="BK230"/>
  <c r="J221"/>
  <c r="BK234"/>
  <c r="J191"/>
  <c i="2" r="J1938"/>
  <c r="BK1916"/>
  <c r="J1729"/>
  <c r="J1433"/>
  <c r="J1282"/>
  <c r="BK918"/>
  <c r="J762"/>
  <c r="BK563"/>
  <c r="BK454"/>
  <c r="J305"/>
  <c r="J1962"/>
  <c r="J1908"/>
  <c r="J1763"/>
  <c r="J1692"/>
  <c r="J1450"/>
  <c r="BK1424"/>
  <c r="J1214"/>
  <c r="BK1032"/>
  <c r="BK907"/>
  <c r="BK783"/>
  <c r="J677"/>
  <c r="J584"/>
  <c r="J401"/>
  <c r="J1953"/>
  <c r="J1913"/>
  <c r="BK1776"/>
  <c r="J1649"/>
  <c r="BK1450"/>
  <c r="BK1314"/>
  <c r="BK1166"/>
  <c r="J1023"/>
  <c r="J895"/>
  <c r="J577"/>
  <c r="BK407"/>
  <c r="J255"/>
  <c r="J1946"/>
  <c r="J1808"/>
  <c r="J1555"/>
  <c r="BK1392"/>
  <c r="BK1267"/>
  <c r="BK1061"/>
  <c r="J829"/>
  <c r="J619"/>
  <c r="J534"/>
  <c r="J318"/>
  <c r="J189"/>
  <c r="BK1948"/>
  <c r="J1887"/>
  <c r="BK1695"/>
  <c r="J1431"/>
  <c r="J1262"/>
  <c r="BK1172"/>
  <c r="BK1072"/>
  <c r="BK996"/>
  <c r="BK886"/>
  <c r="BK556"/>
  <c r="J327"/>
  <c r="BK1967"/>
  <c r="BK1929"/>
  <c r="BK1881"/>
  <c r="BK1727"/>
  <c r="J1484"/>
  <c r="BK2134"/>
  <c r="J2112"/>
  <c r="J2090"/>
  <c r="J2077"/>
  <c r="BK2051"/>
  <c r="J2033"/>
  <c r="BK2011"/>
  <c r="BK1989"/>
  <c r="J1940"/>
  <c r="BK1799"/>
  <c r="J1595"/>
  <c r="J1267"/>
  <c r="J1032"/>
  <c r="BK924"/>
  <c r="J886"/>
  <c r="J790"/>
  <c r="J570"/>
  <c r="BK307"/>
  <c r="J1926"/>
  <c r="J1844"/>
  <c r="BK1701"/>
  <c r="J1442"/>
  <c r="BK1292"/>
  <c r="J1172"/>
  <c r="J1056"/>
  <c r="J943"/>
  <c r="BK799"/>
  <c r="J494"/>
  <c r="BK266"/>
  <c i="3" r="BK182"/>
  <c r="J129"/>
  <c r="J179"/>
  <c r="BK192"/>
  <c r="J192"/>
  <c r="BK155"/>
  <c r="BK161"/>
  <c r="J188"/>
  <c r="J161"/>
  <c i="4" r="J154"/>
  <c r="J136"/>
  <c r="BK136"/>
  <c r="J146"/>
  <c r="J150"/>
  <c r="BK153"/>
  <c i="5" r="J437"/>
  <c r="BK402"/>
  <c r="J343"/>
  <c r="J300"/>
  <c r="BK260"/>
  <c r="J229"/>
  <c r="J179"/>
  <c r="J436"/>
  <c r="BK382"/>
  <c r="J320"/>
  <c r="J230"/>
  <c r="J159"/>
  <c r="BK389"/>
  <c r="J317"/>
  <c r="BK280"/>
  <c r="BK241"/>
  <c r="J212"/>
  <c r="BK183"/>
  <c r="BK149"/>
  <c r="J395"/>
  <c r="J356"/>
  <c r="BK307"/>
  <c r="BK246"/>
  <c r="BK219"/>
  <c r="J191"/>
  <c r="BK159"/>
  <c r="BK384"/>
  <c r="BK328"/>
  <c r="BK258"/>
  <c r="J211"/>
  <c r="BK157"/>
  <c r="J416"/>
  <c r="J351"/>
  <c r="J284"/>
  <c r="J218"/>
  <c r="J181"/>
  <c r="BK140"/>
  <c i="6" r="J240"/>
  <c r="BK192"/>
  <c r="BK211"/>
  <c r="J139"/>
  <c r="BK148"/>
  <c r="BK233"/>
  <c r="J133"/>
  <c r="J205"/>
  <c r="BK278"/>
  <c r="BK230"/>
  <c r="BK170"/>
  <c r="BK252"/>
  <c r="J174"/>
  <c r="J280"/>
  <c r="BK216"/>
  <c r="BK142"/>
  <c i="7" r="J166"/>
  <c r="BK137"/>
  <c r="J135"/>
  <c r="BK156"/>
  <c r="J140"/>
  <c i="8" r="BK360"/>
  <c r="BK174"/>
  <c r="BK380"/>
  <c r="J255"/>
  <c r="J207"/>
  <c r="J390"/>
  <c r="BK303"/>
  <c r="J386"/>
  <c r="J216"/>
  <c r="J324"/>
  <c r="J228"/>
  <c r="BK386"/>
  <c r="J209"/>
  <c r="J380"/>
  <c r="BK156"/>
  <c r="J426"/>
  <c r="J249"/>
  <c r="J137"/>
  <c i="9" r="J202"/>
  <c r="BK131"/>
  <c r="J238"/>
  <c r="J126"/>
  <c i="2" r="BK1945"/>
  <c r="BK1817"/>
  <c r="BK1527"/>
  <c r="BK1428"/>
  <c r="BK1325"/>
  <c r="BK939"/>
  <c r="J799"/>
  <c r="BK632"/>
  <c r="J459"/>
  <c r="BK327"/>
  <c r="J1969"/>
  <c r="J1929"/>
  <c r="J1832"/>
  <c r="J1727"/>
  <c r="J1670"/>
  <c r="J1436"/>
  <c r="BK1319"/>
  <c r="J1050"/>
  <c r="J909"/>
  <c r="BK807"/>
  <c r="BK685"/>
  <c r="BK600"/>
  <c r="BK413"/>
  <c r="BK252"/>
  <c r="BK1926"/>
  <c r="J1785"/>
  <c r="J1521"/>
  <c r="BK1436"/>
  <c r="J1277"/>
  <c r="J1154"/>
  <c r="J972"/>
  <c r="BK836"/>
  <c r="J644"/>
  <c r="J556"/>
  <c r="BK372"/>
  <c r="J243"/>
  <c r="J1942"/>
  <c r="BK1703"/>
  <c r="BK1471"/>
  <c r="J1367"/>
  <c r="J1066"/>
  <c r="J922"/>
  <c r="BK452"/>
  <c r="J349"/>
  <c r="J229"/>
  <c r="BK1943"/>
  <c r="J1817"/>
  <c r="J1679"/>
  <c r="BK1515"/>
  <c r="BK1245"/>
  <c r="J1160"/>
  <c r="J1079"/>
  <c r="J965"/>
  <c r="BK897"/>
  <c r="J642"/>
  <c r="BK401"/>
  <c r="BK312"/>
  <c r="BK173"/>
  <c r="BK1944"/>
  <c r="J1820"/>
  <c r="BK1464"/>
  <c r="BK2115"/>
  <c r="J2102"/>
  <c r="BK2079"/>
  <c r="J2066"/>
  <c r="J2049"/>
  <c r="J2026"/>
  <c r="J2011"/>
  <c r="J1989"/>
  <c r="BK1941"/>
  <c r="BK1832"/>
  <c r="BK1679"/>
  <c r="BK1277"/>
  <c r="J1118"/>
  <c r="J930"/>
  <c r="BK829"/>
  <c r="J783"/>
  <c r="BK338"/>
  <c r="BK1930"/>
  <c r="J1797"/>
  <c r="BK1595"/>
  <c r="J1445"/>
  <c r="J1392"/>
  <c r="J1220"/>
  <c r="BK1110"/>
  <c r="BK1001"/>
  <c r="J903"/>
  <c r="BK775"/>
  <c r="BK609"/>
  <c r="J296"/>
  <c i="3" r="BK179"/>
  <c r="F37"/>
  <c i="4" r="BK143"/>
  <c i="5" r="J430"/>
  <c r="BK349"/>
  <c r="BK326"/>
  <c r="BK262"/>
  <c r="BK233"/>
  <c r="BK169"/>
  <c r="BK437"/>
  <c r="BK395"/>
  <c r="J337"/>
  <c r="J241"/>
  <c r="BK215"/>
  <c r="J151"/>
  <c r="J326"/>
  <c r="BK256"/>
  <c r="BK221"/>
  <c r="BK193"/>
  <c r="BK426"/>
  <c r="J367"/>
  <c r="BK320"/>
  <c r="BK275"/>
  <c r="J231"/>
  <c r="BK199"/>
  <c r="BK163"/>
  <c r="BK416"/>
  <c r="J334"/>
  <c r="J271"/>
  <c r="BK239"/>
  <c r="J175"/>
  <c r="J400"/>
  <c r="J349"/>
  <c r="BK294"/>
  <c r="BK225"/>
  <c r="J207"/>
  <c r="J171"/>
  <c i="6" r="BK254"/>
  <c r="BK283"/>
  <c r="BK181"/>
  <c r="J252"/>
  <c r="J167"/>
  <c r="J225"/>
  <c r="BK270"/>
  <c r="J187"/>
  <c r="BK259"/>
  <c r="BK190"/>
  <c r="BK136"/>
  <c r="BK243"/>
  <c r="J145"/>
  <c r="BK257"/>
  <c r="J192"/>
  <c i="7" r="J175"/>
  <c r="J152"/>
  <c r="J154"/>
  <c r="BK132"/>
  <c r="J161"/>
  <c r="BK140"/>
  <c r="J137"/>
  <c i="8" r="J291"/>
  <c r="J144"/>
  <c r="J285"/>
  <c r="J238"/>
  <c r="J150"/>
  <c r="J351"/>
  <c r="BK415"/>
  <c r="BK364"/>
  <c r="BK207"/>
  <c r="BK309"/>
  <c r="BK144"/>
  <c r="BK279"/>
  <c r="J162"/>
  <c r="BK339"/>
  <c r="BK432"/>
  <c r="BK336"/>
  <c r="BK186"/>
  <c i="9" r="BK141"/>
  <c r="J148"/>
  <c r="BK126"/>
  <c r="BK181"/>
  <c i="2" l="1" r="T276"/>
  <c r="R354"/>
  <c r="T425"/>
  <c r="R641"/>
  <c r="BK798"/>
  <c r="J798"/>
  <c r="J107"/>
  <c r="BK879"/>
  <c r="BK952"/>
  <c r="J952"/>
  <c r="J110"/>
  <c r="BK1423"/>
  <c r="J1423"/>
  <c r="J112"/>
  <c r="P1529"/>
  <c r="BK1819"/>
  <c r="J1819"/>
  <c r="J118"/>
  <c r="T1927"/>
  <c r="R1947"/>
  <c r="BK2025"/>
  <c r="J2025"/>
  <c r="J130"/>
  <c r="BK2081"/>
  <c r="J2081"/>
  <c r="J131"/>
  <c i="3" r="P191"/>
  <c i="4" r="P137"/>
  <c r="P144"/>
  <c r="P151"/>
  <c r="BK160"/>
  <c r="J160"/>
  <c r="J108"/>
  <c i="5" r="P139"/>
  <c r="P208"/>
  <c r="BK245"/>
  <c r="J245"/>
  <c r="J105"/>
  <c r="BK323"/>
  <c r="J323"/>
  <c r="J107"/>
  <c r="BK391"/>
  <c r="J391"/>
  <c r="J109"/>
  <c r="BK409"/>
  <c r="J409"/>
  <c r="J111"/>
  <c r="P419"/>
  <c r="P438"/>
  <c i="6" r="P132"/>
  <c r="BK150"/>
  <c r="J150"/>
  <c r="J101"/>
  <c r="R150"/>
  <c r="R204"/>
  <c r="R227"/>
  <c r="T272"/>
  <c i="7" r="P122"/>
  <c r="P121"/>
  <c i="1" r="AU101"/>
  <c i="8" r="T129"/>
  <c r="P266"/>
  <c r="T323"/>
  <c r="T395"/>
  <c i="2" r="P276"/>
  <c r="BK354"/>
  <c r="J354"/>
  <c r="J102"/>
  <c r="BK425"/>
  <c r="J425"/>
  <c r="J103"/>
  <c r="R984"/>
  <c r="BK1453"/>
  <c r="J1453"/>
  <c r="J114"/>
  <c r="BK1694"/>
  <c r="J1694"/>
  <c r="J116"/>
  <c r="BK1801"/>
  <c r="J1801"/>
  <c r="J117"/>
  <c r="BK1907"/>
  <c r="J1907"/>
  <c r="J119"/>
  <c r="T1952"/>
  <c r="BK2092"/>
  <c r="J2092"/>
  <c r="J132"/>
  <c i="3" r="BK123"/>
  <c i="4" r="R133"/>
  <c r="R140"/>
  <c r="T148"/>
  <c r="T157"/>
  <c r="T163"/>
  <c i="5" r="P144"/>
  <c r="R201"/>
  <c r="R277"/>
  <c r="BK358"/>
  <c r="J358"/>
  <c r="J108"/>
  <c r="T391"/>
  <c r="R409"/>
  <c r="R428"/>
  <c i="6" r="BK132"/>
  <c r="J132"/>
  <c r="J100"/>
  <c r="T132"/>
  <c r="P150"/>
  <c r="BK204"/>
  <c r="J204"/>
  <c r="J104"/>
  <c r="T227"/>
  <c r="P272"/>
  <c i="8" r="P129"/>
  <c r="BK266"/>
  <c r="J266"/>
  <c r="J101"/>
  <c r="BK323"/>
  <c r="J323"/>
  <c r="J102"/>
  <c r="P395"/>
  <c i="2" r="R276"/>
  <c r="P354"/>
  <c r="P425"/>
  <c r="T984"/>
  <c r="T1529"/>
  <c r="R1819"/>
  <c r="R1952"/>
  <c r="T2092"/>
  <c i="3" r="P123"/>
  <c r="P122"/>
  <c i="1" r="AU97"/>
  <c i="4" r="T133"/>
  <c r="T140"/>
  <c r="P148"/>
  <c r="P157"/>
  <c r="T160"/>
  <c i="5" r="T144"/>
  <c r="P201"/>
  <c r="BK277"/>
  <c r="J277"/>
  <c r="J106"/>
  <c r="P358"/>
  <c r="BK399"/>
  <c r="J399"/>
  <c r="J110"/>
  <c r="BK419"/>
  <c r="J419"/>
  <c r="J112"/>
  <c r="BK438"/>
  <c r="J438"/>
  <c r="J114"/>
  <c i="6" r="P159"/>
  <c r="P210"/>
  <c r="BK256"/>
  <c r="J256"/>
  <c r="J107"/>
  <c r="T256"/>
  <c i="7" r="T122"/>
  <c r="T121"/>
  <c i="8" r="P222"/>
  <c r="R248"/>
  <c r="BK338"/>
  <c r="J338"/>
  <c r="J103"/>
  <c i="2" r="T156"/>
  <c r="T354"/>
  <c r="R425"/>
  <c r="P984"/>
  <c r="P1453"/>
  <c r="R1694"/>
  <c r="P1801"/>
  <c r="T1907"/>
  <c r="BK1924"/>
  <c r="J1924"/>
  <c r="J125"/>
  <c r="P1927"/>
  <c r="T1947"/>
  <c r="R2025"/>
  <c r="P2081"/>
  <c i="3" r="R191"/>
  <c i="4" r="R137"/>
  <c r="T144"/>
  <c r="T151"/>
  <c r="P160"/>
  <c i="5" r="R139"/>
  <c r="R208"/>
  <c r="T245"/>
  <c r="R323"/>
  <c r="P399"/>
  <c r="R419"/>
  <c r="T438"/>
  <c i="6" r="R132"/>
  <c r="T150"/>
  <c r="P204"/>
  <c r="BK227"/>
  <c r="J227"/>
  <c r="J106"/>
  <c r="P256"/>
  <c i="7" r="R122"/>
  <c r="R121"/>
  <c i="8" r="BK129"/>
  <c r="T266"/>
  <c r="R323"/>
  <c r="R395"/>
  <c r="P420"/>
  <c i="9" r="BK147"/>
  <c r="J147"/>
  <c r="J100"/>
  <c i="2" r="R156"/>
  <c r="P474"/>
  <c r="BK641"/>
  <c r="J641"/>
  <c r="J106"/>
  <c r="R798"/>
  <c r="P879"/>
  <c r="P952"/>
  <c r="P1423"/>
  <c r="R1529"/>
  <c r="T1819"/>
  <c r="R1924"/>
  <c r="R1917"/>
  <c r="P1952"/>
  <c r="R2092"/>
  <c i="3" r="T123"/>
  <c i="4" r="BK137"/>
  <c r="J137"/>
  <c r="J101"/>
  <c r="BK144"/>
  <c r="J144"/>
  <c r="J103"/>
  <c r="R148"/>
  <c r="R157"/>
  <c r="R163"/>
  <c i="5" r="T139"/>
  <c r="T208"/>
  <c r="R245"/>
  <c r="T323"/>
  <c r="R391"/>
  <c r="T409"/>
  <c r="T428"/>
  <c i="8" r="BK222"/>
  <c r="J222"/>
  <c r="J99"/>
  <c r="P248"/>
  <c r="R338"/>
  <c r="R420"/>
  <c i="9" r="BK190"/>
  <c r="J190"/>
  <c r="J101"/>
  <c i="2" r="BK156"/>
  <c r="J156"/>
  <c r="J100"/>
  <c r="R474"/>
  <c r="R473"/>
  <c r="P641"/>
  <c r="P798"/>
  <c r="T879"/>
  <c r="T952"/>
  <c r="T1423"/>
  <c r="BK1529"/>
  <c r="J1529"/>
  <c r="J115"/>
  <c r="P1819"/>
  <c r="T1924"/>
  <c r="T1917"/>
  <c r="BK1952"/>
  <c r="J1952"/>
  <c r="J129"/>
  <c r="P2092"/>
  <c i="3" r="R123"/>
  <c r="R122"/>
  <c i="4" r="BK133"/>
  <c r="BK140"/>
  <c r="J140"/>
  <c r="J102"/>
  <c r="BK148"/>
  <c r="J148"/>
  <c r="J104"/>
  <c r="BK157"/>
  <c r="P163"/>
  <c i="5" r="BK144"/>
  <c r="J144"/>
  <c r="J102"/>
  <c r="BK201"/>
  <c r="J201"/>
  <c r="J103"/>
  <c r="P277"/>
  <c r="R358"/>
  <c r="T399"/>
  <c r="T419"/>
  <c r="R438"/>
  <c i="6" r="R159"/>
  <c r="R158"/>
  <c r="T204"/>
  <c r="R210"/>
  <c r="R256"/>
  <c i="8" r="T222"/>
  <c r="BK248"/>
  <c r="J248"/>
  <c r="J100"/>
  <c r="P338"/>
  <c r="BK420"/>
  <c r="J420"/>
  <c r="J107"/>
  <c i="9" r="P147"/>
  <c r="P124"/>
  <c r="P123"/>
  <c i="1" r="AU103"/>
  <c i="9" r="T190"/>
  <c i="2" r="BK276"/>
  <c r="J276"/>
  <c r="J101"/>
  <c r="T474"/>
  <c r="BK984"/>
  <c r="J984"/>
  <c r="J111"/>
  <c r="R1453"/>
  <c r="P1694"/>
  <c r="T1801"/>
  <c r="R1907"/>
  <c r="P1924"/>
  <c r="P1917"/>
  <c r="R1927"/>
  <c r="P1947"/>
  <c r="T2025"/>
  <c r="T2081"/>
  <c i="3" r="BK191"/>
  <c r="J191"/>
  <c r="J100"/>
  <c i="4" r="P133"/>
  <c r="P132"/>
  <c r="P140"/>
  <c r="BK151"/>
  <c r="J151"/>
  <c r="J105"/>
  <c r="BK163"/>
  <c r="J163"/>
  <c r="J109"/>
  <c i="5" r="BK139"/>
  <c r="J139"/>
  <c r="J101"/>
  <c r="BK208"/>
  <c r="J208"/>
  <c r="J104"/>
  <c r="P245"/>
  <c r="P323"/>
  <c r="P391"/>
  <c r="P409"/>
  <c r="P428"/>
  <c i="6" r="BK159"/>
  <c r="BK158"/>
  <c r="J158"/>
  <c r="J102"/>
  <c r="BK210"/>
  <c r="J210"/>
  <c r="J105"/>
  <c r="T210"/>
  <c r="BK272"/>
  <c r="J272"/>
  <c r="J108"/>
  <c i="8" r="R129"/>
  <c r="R266"/>
  <c r="P323"/>
  <c r="BK395"/>
  <c r="J395"/>
  <c r="J105"/>
  <c i="9" r="R147"/>
  <c r="R124"/>
  <c r="R123"/>
  <c r="P190"/>
  <c i="2" r="P156"/>
  <c r="BK474"/>
  <c r="J474"/>
  <c r="J105"/>
  <c r="T641"/>
  <c r="T798"/>
  <c r="R879"/>
  <c r="R952"/>
  <c r="R1423"/>
  <c r="T1453"/>
  <c r="T1694"/>
  <c r="R1801"/>
  <c r="P1907"/>
  <c r="BK1927"/>
  <c r="J1927"/>
  <c r="J126"/>
  <c r="BK1947"/>
  <c r="J1947"/>
  <c r="J127"/>
  <c r="P2025"/>
  <c r="R2081"/>
  <c i="3" r="T191"/>
  <c i="4" r="T137"/>
  <c r="R144"/>
  <c r="R151"/>
  <c r="R160"/>
  <c i="5" r="R144"/>
  <c r="R138"/>
  <c r="R137"/>
  <c r="R136"/>
  <c r="T201"/>
  <c r="T277"/>
  <c r="T358"/>
  <c r="R399"/>
  <c r="BK428"/>
  <c r="J428"/>
  <c r="J113"/>
  <c i="6" r="T159"/>
  <c r="T158"/>
  <c r="T131"/>
  <c r="T130"/>
  <c r="P227"/>
  <c r="R272"/>
  <c i="7" r="BK122"/>
  <c r="J122"/>
  <c r="J99"/>
  <c i="8" r="R222"/>
  <c r="T248"/>
  <c r="T338"/>
  <c r="T420"/>
  <c i="9" r="T147"/>
  <c r="T124"/>
  <c r="T123"/>
  <c r="R190"/>
  <c r="BK229"/>
  <c r="J229"/>
  <c r="J103"/>
  <c r="P229"/>
  <c r="R229"/>
  <c r="T229"/>
  <c i="2" r="BK1922"/>
  <c r="J1922"/>
  <c r="J124"/>
  <c i="8" r="J89"/>
  <c r="BK414"/>
  <c r="J414"/>
  <c r="J106"/>
  <c i="9" r="BK125"/>
  <c r="BK124"/>
  <c r="BK123"/>
  <c r="J123"/>
  <c r="J96"/>
  <c i="2" r="BK1915"/>
  <c r="J1915"/>
  <c r="J121"/>
  <c i="9" r="BK140"/>
  <c r="J140"/>
  <c r="J99"/>
  <c r="BK220"/>
  <c r="J220"/>
  <c r="J102"/>
  <c i="2" r="BK1920"/>
  <c r="J1920"/>
  <c r="J123"/>
  <c r="BK1950"/>
  <c r="J1950"/>
  <c r="J128"/>
  <c i="8" r="J129"/>
  <c r="J98"/>
  <c i="9" r="J117"/>
  <c r="BE221"/>
  <c r="BE234"/>
  <c r="BE181"/>
  <c r="BE238"/>
  <c i="8" r="BK394"/>
  <c r="J394"/>
  <c r="J104"/>
  <c i="9" r="E113"/>
  <c r="BE183"/>
  <c r="BE186"/>
  <c r="BE148"/>
  <c r="BE191"/>
  <c r="BE202"/>
  <c r="BE217"/>
  <c r="F120"/>
  <c r="BE131"/>
  <c r="BE141"/>
  <c r="BE214"/>
  <c r="BE126"/>
  <c r="BE174"/>
  <c r="BE230"/>
  <c i="8" r="BE238"/>
  <c r="BE243"/>
  <c r="BE255"/>
  <c r="BE260"/>
  <c r="BE279"/>
  <c r="BE285"/>
  <c r="BE380"/>
  <c r="BE382"/>
  <c r="BE390"/>
  <c r="BE415"/>
  <c r="BE421"/>
  <c r="BE430"/>
  <c r="BE432"/>
  <c r="E85"/>
  <c r="BE144"/>
  <c r="BE150"/>
  <c r="BE180"/>
  <c r="BE186"/>
  <c r="BE209"/>
  <c r="BE216"/>
  <c r="BE223"/>
  <c r="BE228"/>
  <c r="BE291"/>
  <c r="BE336"/>
  <c r="BE396"/>
  <c i="7" r="BK121"/>
  <c r="J121"/>
  <c r="J98"/>
  <c i="8" r="BE233"/>
  <c r="BE249"/>
  <c r="BE297"/>
  <c r="BE303"/>
  <c r="BE309"/>
  <c r="BE317"/>
  <c r="BE349"/>
  <c r="BE358"/>
  <c r="F92"/>
  <c r="BE130"/>
  <c r="BE137"/>
  <c r="BE171"/>
  <c r="BE174"/>
  <c r="BE201"/>
  <c r="BE207"/>
  <c r="BE267"/>
  <c r="BE364"/>
  <c r="BE156"/>
  <c r="BE162"/>
  <c r="BE165"/>
  <c r="BE190"/>
  <c r="BE196"/>
  <c r="BE273"/>
  <c r="BE324"/>
  <c r="BE344"/>
  <c r="BE356"/>
  <c r="BE376"/>
  <c r="BE408"/>
  <c r="BE360"/>
  <c r="BE428"/>
  <c r="BE351"/>
  <c r="BE372"/>
  <c r="BE386"/>
  <c r="BE398"/>
  <c r="BE403"/>
  <c r="BE315"/>
  <c r="BE330"/>
  <c r="BE339"/>
  <c r="BE368"/>
  <c r="BE423"/>
  <c r="BE426"/>
  <c i="7" r="E109"/>
  <c r="BE169"/>
  <c i="6" r="BK131"/>
  <c r="BK130"/>
  <c r="J130"/>
  <c r="J98"/>
  <c i="7" r="BE123"/>
  <c r="BE147"/>
  <c r="BE152"/>
  <c r="F118"/>
  <c r="BE132"/>
  <c r="BE142"/>
  <c r="BE150"/>
  <c r="BE166"/>
  <c r="BE161"/>
  <c i="6" r="J159"/>
  <c r="J103"/>
  <c i="7" r="J115"/>
  <c r="BE128"/>
  <c r="BE140"/>
  <c r="BE145"/>
  <c r="BE154"/>
  <c r="BE164"/>
  <c r="BE175"/>
  <c r="BE178"/>
  <c r="BE159"/>
  <c r="BE172"/>
  <c r="BE125"/>
  <c r="BE130"/>
  <c r="BE135"/>
  <c r="BE137"/>
  <c r="BE156"/>
  <c i="6" r="E85"/>
  <c r="BE133"/>
  <c r="BE136"/>
  <c r="BE184"/>
  <c r="BE228"/>
  <c r="BE247"/>
  <c r="BE249"/>
  <c r="BE252"/>
  <c r="J91"/>
  <c r="BE160"/>
  <c r="BE162"/>
  <c r="BE235"/>
  <c r="BE257"/>
  <c i="5" r="BK138"/>
  <c r="J138"/>
  <c r="J100"/>
  <c i="6" r="BE148"/>
  <c r="BE153"/>
  <c r="BE165"/>
  <c r="BE179"/>
  <c r="BE198"/>
  <c r="BE216"/>
  <c r="BE225"/>
  <c r="BE245"/>
  <c r="BE262"/>
  <c r="BE155"/>
  <c r="BE174"/>
  <c r="BE187"/>
  <c r="BE190"/>
  <c r="BE205"/>
  <c r="BE207"/>
  <c r="BE218"/>
  <c r="BE220"/>
  <c r="BE254"/>
  <c r="BE270"/>
  <c r="BE283"/>
  <c r="BE285"/>
  <c r="BE139"/>
  <c r="BE151"/>
  <c r="BE170"/>
  <c r="BE181"/>
  <c r="BE192"/>
  <c r="BE195"/>
  <c r="BE211"/>
  <c r="BE230"/>
  <c r="BE233"/>
  <c r="BE238"/>
  <c r="BE240"/>
  <c r="BE243"/>
  <c r="BE259"/>
  <c r="BE265"/>
  <c r="BE267"/>
  <c r="BE275"/>
  <c r="BE290"/>
  <c r="F94"/>
  <c r="BE167"/>
  <c r="BE201"/>
  <c r="BE222"/>
  <c r="BE273"/>
  <c r="BE278"/>
  <c r="BE288"/>
  <c r="BE142"/>
  <c r="BE145"/>
  <c r="BE172"/>
  <c r="BE176"/>
  <c r="BE213"/>
  <c r="BE280"/>
  <c i="4" r="J133"/>
  <c r="J100"/>
  <c r="J157"/>
  <c r="J107"/>
  <c i="5" r="BE149"/>
  <c r="BE151"/>
  <c r="BE155"/>
  <c r="BE163"/>
  <c r="BE189"/>
  <c r="BE199"/>
  <c r="BE217"/>
  <c r="BE223"/>
  <c r="BE241"/>
  <c r="BE246"/>
  <c r="BE254"/>
  <c r="BE262"/>
  <c r="BE273"/>
  <c r="BE280"/>
  <c r="BE289"/>
  <c r="BE307"/>
  <c r="BE339"/>
  <c r="BE395"/>
  <c r="BE406"/>
  <c r="BE413"/>
  <c r="BE426"/>
  <c r="BE430"/>
  <c r="F94"/>
  <c r="BE167"/>
  <c r="BE171"/>
  <c r="BE173"/>
  <c r="BE179"/>
  <c r="BE191"/>
  <c r="BE205"/>
  <c r="BE209"/>
  <c r="BE227"/>
  <c r="BE229"/>
  <c r="BE237"/>
  <c r="BE250"/>
  <c r="BE252"/>
  <c r="BE309"/>
  <c r="BE311"/>
  <c r="BE326"/>
  <c r="BE330"/>
  <c r="BE359"/>
  <c r="BE404"/>
  <c r="BE424"/>
  <c r="BE145"/>
  <c r="BE161"/>
  <c r="BE187"/>
  <c r="BE195"/>
  <c r="BE235"/>
  <c r="BE248"/>
  <c r="BE258"/>
  <c r="BE278"/>
  <c r="BE282"/>
  <c r="BE284"/>
  <c r="BE294"/>
  <c r="BE300"/>
  <c r="BE304"/>
  <c r="BE317"/>
  <c r="BE365"/>
  <c r="BE384"/>
  <c r="BE392"/>
  <c r="BE400"/>
  <c r="BE402"/>
  <c r="BE433"/>
  <c r="BE435"/>
  <c r="J91"/>
  <c r="BE140"/>
  <c r="BE147"/>
  <c r="BE153"/>
  <c r="BE169"/>
  <c r="BE175"/>
  <c r="BE185"/>
  <c r="BE197"/>
  <c r="BE207"/>
  <c r="BE219"/>
  <c r="BE230"/>
  <c r="BE233"/>
  <c r="BE243"/>
  <c r="BE260"/>
  <c r="BE264"/>
  <c r="BE269"/>
  <c r="BE275"/>
  <c r="BE313"/>
  <c r="BE336"/>
  <c r="BE337"/>
  <c r="BE345"/>
  <c r="BE351"/>
  <c r="BE369"/>
  <c r="BE372"/>
  <c r="BE379"/>
  <c r="BE382"/>
  <c r="E124"/>
  <c r="BE157"/>
  <c r="BE211"/>
  <c r="BE212"/>
  <c r="BE213"/>
  <c r="BE218"/>
  <c r="BE221"/>
  <c r="BE239"/>
  <c r="BE324"/>
  <c r="BE328"/>
  <c r="BE343"/>
  <c r="BE349"/>
  <c r="BE362"/>
  <c r="BE374"/>
  <c r="BE397"/>
  <c r="BE410"/>
  <c r="BE420"/>
  <c r="BE429"/>
  <c r="BE439"/>
  <c r="BE440"/>
  <c r="BE142"/>
  <c r="BE159"/>
  <c r="BE165"/>
  <c r="BE177"/>
  <c r="BE181"/>
  <c r="BE183"/>
  <c r="BE193"/>
  <c r="BE202"/>
  <c r="BE204"/>
  <c r="BE215"/>
  <c r="BE224"/>
  <c r="BE225"/>
  <c r="BE231"/>
  <c r="BE256"/>
  <c r="BE267"/>
  <c r="BE271"/>
  <c r="BE286"/>
  <c r="BE291"/>
  <c r="BE296"/>
  <c r="BE320"/>
  <c r="BE332"/>
  <c r="BE334"/>
  <c r="BE341"/>
  <c r="BE347"/>
  <c r="BE354"/>
  <c r="BE356"/>
  <c r="BE367"/>
  <c r="BE387"/>
  <c r="BE389"/>
  <c r="BE416"/>
  <c r="BE422"/>
  <c r="BE436"/>
  <c r="BE437"/>
  <c i="3" r="J123"/>
  <c r="J99"/>
  <c i="4" r="J94"/>
  <c r="BE141"/>
  <c r="BE136"/>
  <c r="BE152"/>
  <c r="F94"/>
  <c r="BE149"/>
  <c r="BE165"/>
  <c r="J91"/>
  <c r="BE135"/>
  <c r="BE138"/>
  <c r="BE139"/>
  <c r="BE143"/>
  <c r="BE153"/>
  <c r="BE158"/>
  <c r="BE164"/>
  <c r="BE134"/>
  <c r="BE150"/>
  <c r="E85"/>
  <c r="BE145"/>
  <c r="BE146"/>
  <c r="BE147"/>
  <c r="BE162"/>
  <c r="BE166"/>
  <c r="BE167"/>
  <c r="BE155"/>
  <c r="BE159"/>
  <c r="BE161"/>
  <c r="BE142"/>
  <c r="BE154"/>
  <c i="2" r="J879"/>
  <c r="J109"/>
  <c i="3" r="F94"/>
  <c r="BE124"/>
  <c r="BE126"/>
  <c r="BE133"/>
  <c r="BE129"/>
  <c r="BE132"/>
  <c r="BE185"/>
  <c r="BE196"/>
  <c r="BE197"/>
  <c i="2" r="BK473"/>
  <c r="J473"/>
  <c r="J104"/>
  <c i="3" r="J91"/>
  <c r="E110"/>
  <c r="BE139"/>
  <c r="BE149"/>
  <c r="BE151"/>
  <c r="BE179"/>
  <c r="BE161"/>
  <c r="BE164"/>
  <c r="BE182"/>
  <c r="BE155"/>
  <c r="BE158"/>
  <c r="BE188"/>
  <c r="BE192"/>
  <c r="BE136"/>
  <c r="BE141"/>
  <c r="BE144"/>
  <c r="BE147"/>
  <c r="BE201"/>
  <c i="1" r="BB97"/>
  <c i="3" r="BE167"/>
  <c r="BE170"/>
  <c r="BE172"/>
  <c r="BE175"/>
  <c r="BE178"/>
  <c i="2" r="J91"/>
  <c r="BE252"/>
  <c r="BE255"/>
  <c r="BE362"/>
  <c r="BE389"/>
  <c r="BE395"/>
  <c r="BE401"/>
  <c r="BE407"/>
  <c r="BE459"/>
  <c r="BE563"/>
  <c r="BE721"/>
  <c r="BE752"/>
  <c r="BE790"/>
  <c r="BE897"/>
  <c r="BE922"/>
  <c r="BE985"/>
  <c r="BE996"/>
  <c r="BE1038"/>
  <c r="BE1196"/>
  <c r="BE1208"/>
  <c r="BE1287"/>
  <c r="BE1308"/>
  <c r="BE1314"/>
  <c r="BE1319"/>
  <c r="BE1337"/>
  <c r="BE1373"/>
  <c r="BE1454"/>
  <c r="BE1477"/>
  <c r="BE1546"/>
  <c r="BE1727"/>
  <c r="BE1757"/>
  <c r="BE1763"/>
  <c r="BE1766"/>
  <c r="BE1802"/>
  <c r="BE1905"/>
  <c r="BE1908"/>
  <c r="BE1913"/>
  <c r="BE1923"/>
  <c r="BE1944"/>
  <c r="BE1946"/>
  <c r="BE1960"/>
  <c r="E85"/>
  <c r="F151"/>
  <c r="BE197"/>
  <c r="BE344"/>
  <c r="BE419"/>
  <c r="BE466"/>
  <c r="BE677"/>
  <c r="BE685"/>
  <c r="BE696"/>
  <c r="BE773"/>
  <c r="BE775"/>
  <c r="BE799"/>
  <c r="BE809"/>
  <c r="BE811"/>
  <c r="BE859"/>
  <c r="BE867"/>
  <c r="BE909"/>
  <c r="BE936"/>
  <c r="BE939"/>
  <c r="BE953"/>
  <c r="BE1072"/>
  <c r="BE1098"/>
  <c r="BE1148"/>
  <c r="BE1202"/>
  <c r="BE1226"/>
  <c r="BE1385"/>
  <c r="BE1392"/>
  <c r="BE1433"/>
  <c r="BE1450"/>
  <c r="BE1493"/>
  <c r="BE1498"/>
  <c r="BE1527"/>
  <c r="BE1558"/>
  <c r="BE1797"/>
  <c r="BE1864"/>
  <c r="BE1896"/>
  <c r="BE1921"/>
  <c r="BE1928"/>
  <c r="BE1932"/>
  <c r="BE1949"/>
  <c r="BE1967"/>
  <c r="BE1969"/>
  <c r="BE1977"/>
  <c r="BE1989"/>
  <c r="BE1994"/>
  <c r="BE1996"/>
  <c r="BE2002"/>
  <c r="BE2011"/>
  <c r="BE2017"/>
  <c r="BE2023"/>
  <c r="BE2026"/>
  <c r="BE2033"/>
  <c r="BE2035"/>
  <c r="BE2042"/>
  <c r="BE2049"/>
  <c r="BE2051"/>
  <c r="BE2057"/>
  <c r="BE2064"/>
  <c r="BE2066"/>
  <c r="BE2072"/>
  <c r="BE2077"/>
  <c r="BE2079"/>
  <c r="BE2082"/>
  <c r="BE2090"/>
  <c r="BE2093"/>
  <c r="BE2102"/>
  <c r="BE2103"/>
  <c r="BE2112"/>
  <c r="BE2113"/>
  <c r="BE2115"/>
  <c r="BE2132"/>
  <c r="BE2134"/>
  <c r="BE1367"/>
  <c r="BE1424"/>
  <c r="BE1609"/>
  <c r="BE1663"/>
  <c r="BE1679"/>
  <c r="BE1729"/>
  <c r="BE1751"/>
  <c r="BE1850"/>
  <c r="BE1887"/>
  <c r="BE1916"/>
  <c r="BE1930"/>
  <c r="BE1937"/>
  <c r="BE1942"/>
  <c r="BE157"/>
  <c r="BE234"/>
  <c r="BE426"/>
  <c r="BE434"/>
  <c r="BE442"/>
  <c r="BE488"/>
  <c r="BE520"/>
  <c r="BE729"/>
  <c r="BE737"/>
  <c r="BE744"/>
  <c r="BE762"/>
  <c r="BE880"/>
  <c r="BE895"/>
  <c r="BE930"/>
  <c r="BE934"/>
  <c r="BE943"/>
  <c r="BE991"/>
  <c r="BE1023"/>
  <c r="BE1061"/>
  <c r="BE1066"/>
  <c r="BE1079"/>
  <c r="BE1086"/>
  <c r="BE1118"/>
  <c r="BE1141"/>
  <c r="BE1154"/>
  <c r="BE1166"/>
  <c r="BE1232"/>
  <c r="BE1379"/>
  <c r="BE1436"/>
  <c r="BE1462"/>
  <c r="BE1484"/>
  <c r="BE1565"/>
  <c r="BE1595"/>
  <c r="BE1685"/>
  <c r="BE1701"/>
  <c r="BE1712"/>
  <c r="BE1718"/>
  <c r="BE1725"/>
  <c r="BE1745"/>
  <c r="BE1771"/>
  <c r="BE1785"/>
  <c r="BE1844"/>
  <c r="BE1909"/>
  <c r="BE1929"/>
  <c r="BE1931"/>
  <c r="BE1933"/>
  <c r="BE1939"/>
  <c r="BE1945"/>
  <c r="BE1962"/>
  <c r="BE296"/>
  <c r="BE305"/>
  <c r="BE307"/>
  <c r="BE346"/>
  <c r="BE382"/>
  <c r="BE384"/>
  <c r="BE413"/>
  <c r="BE444"/>
  <c r="BE494"/>
  <c r="BE542"/>
  <c r="BE675"/>
  <c r="BE783"/>
  <c r="BE842"/>
  <c r="BE844"/>
  <c r="BE848"/>
  <c r="BE903"/>
  <c r="BE907"/>
  <c r="BE915"/>
  <c r="BE918"/>
  <c r="BE945"/>
  <c r="BE950"/>
  <c r="BE960"/>
  <c r="BE965"/>
  <c r="BE1032"/>
  <c r="BE1044"/>
  <c r="BE1050"/>
  <c r="BE1056"/>
  <c r="BE1110"/>
  <c r="BE1135"/>
  <c r="BE1172"/>
  <c r="BE1178"/>
  <c r="BE1184"/>
  <c r="BE1277"/>
  <c r="BE1426"/>
  <c r="BE1464"/>
  <c r="BE1635"/>
  <c r="BE1695"/>
  <c r="BE1799"/>
  <c r="BE1817"/>
  <c r="BE1918"/>
  <c r="BE1926"/>
  <c r="BE1936"/>
  <c r="BE1938"/>
  <c r="BE165"/>
  <c r="BE173"/>
  <c r="BE205"/>
  <c r="BE213"/>
  <c r="BE221"/>
  <c r="BE238"/>
  <c r="BE266"/>
  <c r="BE268"/>
  <c r="BE312"/>
  <c r="BE349"/>
  <c r="BE355"/>
  <c r="BE475"/>
  <c r="BE527"/>
  <c r="BE642"/>
  <c r="BE660"/>
  <c r="BE712"/>
  <c r="BE807"/>
  <c r="BE819"/>
  <c r="BE827"/>
  <c r="BE829"/>
  <c r="BE886"/>
  <c r="BE890"/>
  <c r="BE1001"/>
  <c r="BE1006"/>
  <c r="BE1127"/>
  <c r="BE1160"/>
  <c r="BE1190"/>
  <c r="BE1214"/>
  <c r="BE1220"/>
  <c r="BE1251"/>
  <c r="BE1262"/>
  <c r="BE1267"/>
  <c r="BE1272"/>
  <c r="BE1282"/>
  <c r="BE1297"/>
  <c r="BE1302"/>
  <c r="BE1325"/>
  <c r="BE1331"/>
  <c r="BE1349"/>
  <c r="BE1411"/>
  <c r="BE1431"/>
  <c r="BE1506"/>
  <c r="BE1537"/>
  <c r="BE1555"/>
  <c r="BE1622"/>
  <c r="BE1815"/>
  <c r="BE1820"/>
  <c r="BE1832"/>
  <c r="BE1910"/>
  <c r="BE1934"/>
  <c r="BE1941"/>
  <c r="BE1983"/>
  <c r="BE181"/>
  <c r="BE189"/>
  <c r="BE318"/>
  <c r="BE327"/>
  <c r="BE336"/>
  <c r="BE338"/>
  <c r="BE372"/>
  <c r="BE452"/>
  <c r="BE454"/>
  <c r="BE501"/>
  <c r="BE550"/>
  <c r="BE556"/>
  <c r="BE630"/>
  <c r="BE632"/>
  <c r="BE668"/>
  <c r="BE704"/>
  <c r="BE924"/>
  <c r="BE972"/>
  <c r="BE978"/>
  <c r="BE1024"/>
  <c r="BE1343"/>
  <c r="BE1428"/>
  <c r="BE1442"/>
  <c r="BE1515"/>
  <c r="BE1521"/>
  <c r="BE1577"/>
  <c r="BE1703"/>
  <c r="BE1826"/>
  <c r="BE1881"/>
  <c r="BE1925"/>
  <c r="BE1943"/>
  <c r="BE1948"/>
  <c r="BE1951"/>
  <c r="BE1953"/>
  <c r="BE229"/>
  <c r="BE243"/>
  <c r="BE247"/>
  <c r="BE277"/>
  <c r="BE287"/>
  <c r="BE534"/>
  <c r="BE570"/>
  <c r="BE577"/>
  <c r="BE584"/>
  <c r="BE591"/>
  <c r="BE600"/>
  <c r="BE609"/>
  <c r="BE619"/>
  <c r="BE621"/>
  <c r="BE644"/>
  <c r="BE652"/>
  <c r="BE754"/>
  <c r="BE836"/>
  <c r="BE872"/>
  <c r="BE1238"/>
  <c r="BE1245"/>
  <c r="BE1257"/>
  <c r="BE1292"/>
  <c r="BE1355"/>
  <c r="BE1361"/>
  <c r="BE1398"/>
  <c r="BE1439"/>
  <c r="BE1445"/>
  <c r="BE1448"/>
  <c r="BE1471"/>
  <c r="BE1530"/>
  <c r="BE1586"/>
  <c r="BE1649"/>
  <c r="BE1670"/>
  <c r="BE1692"/>
  <c r="BE1708"/>
  <c r="BE1710"/>
  <c r="BE1736"/>
  <c r="BE1738"/>
  <c r="BE1776"/>
  <c r="BE1792"/>
  <c r="BE1808"/>
  <c r="BE1838"/>
  <c r="BE1852"/>
  <c r="BE1875"/>
  <c r="BE1935"/>
  <c r="BE1940"/>
  <c r="BE1975"/>
  <c r="F38"/>
  <c i="1" r="BC96"/>
  <c i="2" r="F39"/>
  <c i="1" r="BD96"/>
  <c i="3" r="F38"/>
  <c i="1" r="BC97"/>
  <c i="4" r="J36"/>
  <c i="1" r="AW98"/>
  <c i="4" r="F37"/>
  <c i="1" r="BB98"/>
  <c i="5" r="F37"/>
  <c i="1" r="BB99"/>
  <c i="5" r="F38"/>
  <c i="1" r="BC99"/>
  <c i="6" r="F38"/>
  <c i="1" r="BC100"/>
  <c i="7" r="F36"/>
  <c i="1" r="BA101"/>
  <c i="7" r="F37"/>
  <c i="1" r="BB101"/>
  <c i="8" r="J34"/>
  <c i="1" r="AW102"/>
  <c i="8" r="F37"/>
  <c i="1" r="BD102"/>
  <c i="9" r="J34"/>
  <c i="1" r="AW103"/>
  <c r="AS94"/>
  <c i="3" r="F39"/>
  <c i="1" r="BD97"/>
  <c i="3" r="J36"/>
  <c i="1" r="AW97"/>
  <c i="4" r="F38"/>
  <c i="1" r="BC98"/>
  <c i="5" r="F36"/>
  <c i="1" r="BA99"/>
  <c i="5" r="F39"/>
  <c i="1" r="BD99"/>
  <c i="6" r="F39"/>
  <c i="1" r="BD100"/>
  <c i="7" r="J36"/>
  <c i="1" r="AW101"/>
  <c i="7" r="F38"/>
  <c i="1" r="BC101"/>
  <c i="8" r="F35"/>
  <c i="1" r="BB102"/>
  <c i="8" r="F36"/>
  <c i="1" r="BC102"/>
  <c i="9" r="F35"/>
  <c i="1" r="BB103"/>
  <c i="3" r="F36"/>
  <c i="1" r="BA97"/>
  <c i="4" r="F36"/>
  <c i="1" r="BA98"/>
  <c i="4" r="F39"/>
  <c i="1" r="BD98"/>
  <c i="5" r="J36"/>
  <c i="1" r="AW99"/>
  <c i="6" r="F36"/>
  <c i="1" r="BA100"/>
  <c i="6" r="J36"/>
  <c i="1" r="AW100"/>
  <c i="6" r="F37"/>
  <c i="1" r="BB100"/>
  <c i="7" r="F39"/>
  <c i="1" r="BD101"/>
  <c i="8" r="F34"/>
  <c i="1" r="BA102"/>
  <c i="9" r="F34"/>
  <c i="1" r="BA103"/>
  <c i="9" r="F36"/>
  <c i="1" r="BC103"/>
  <c i="9" r="F37"/>
  <c i="1" r="BD103"/>
  <c i="2" r="J36"/>
  <c i="1" r="AW96"/>
  <c i="2" r="F37"/>
  <c i="1" r="BB96"/>
  <c i="2" r="F36"/>
  <c i="1" r="BA96"/>
  <c i="2" l="1" r="P473"/>
  <c i="6" r="P158"/>
  <c r="P131"/>
  <c r="P130"/>
  <c i="1" r="AU100"/>
  <c i="4" r="BK156"/>
  <c r="J156"/>
  <c r="J106"/>
  <c i="5" r="P138"/>
  <c r="P137"/>
  <c r="P136"/>
  <c i="1" r="AU99"/>
  <c i="4" r="T156"/>
  <c r="R132"/>
  <c i="6" r="R131"/>
  <c r="R130"/>
  <c i="4" r="BK132"/>
  <c r="J132"/>
  <c r="J99"/>
  <c i="2" r="BK878"/>
  <c r="J878"/>
  <c r="J108"/>
  <c i="4" r="P156"/>
  <c r="P131"/>
  <c i="1" r="AU98"/>
  <c i="2" r="T473"/>
  <c r="T155"/>
  <c i="3" r="T122"/>
  <c i="2" r="T878"/>
  <c i="8" r="P394"/>
  <c r="R394"/>
  <c r="R128"/>
  <c r="R127"/>
  <c i="2" r="P1452"/>
  <c i="4" r="T132"/>
  <c r="T131"/>
  <c i="8" r="P128"/>
  <c r="P127"/>
  <c i="1" r="AU102"/>
  <c i="3" r="BK122"/>
  <c r="J122"/>
  <c i="5" r="T138"/>
  <c r="T137"/>
  <c r="T136"/>
  <c i="2" r="R878"/>
  <c r="R155"/>
  <c r="R154"/>
  <c i="8" r="T394"/>
  <c r="T128"/>
  <c r="T127"/>
  <c i="2" r="T1452"/>
  <c r="R1452"/>
  <c i="4" r="R156"/>
  <c i="2" r="P878"/>
  <c r="BK1912"/>
  <c r="J1912"/>
  <c r="J120"/>
  <c r="BK1917"/>
  <c r="J1917"/>
  <c r="J122"/>
  <c i="9" r="J124"/>
  <c r="J97"/>
  <c r="J125"/>
  <c r="J98"/>
  <c i="8" r="BK128"/>
  <c r="J128"/>
  <c r="J97"/>
  <c i="6" r="J131"/>
  <c r="J99"/>
  <c i="5" r="BK137"/>
  <c r="J137"/>
  <c r="J99"/>
  <c i="2" r="BK155"/>
  <c i="3" r="J32"/>
  <c i="1" r="AG97"/>
  <c i="3" r="F35"/>
  <c i="1" r="AZ97"/>
  <c i="6" r="J32"/>
  <c i="1" r="AG100"/>
  <c r="BB95"/>
  <c r="AX95"/>
  <c i="7" r="J35"/>
  <c i="1" r="AV101"/>
  <c r="AT101"/>
  <c r="BD95"/>
  <c r="BA95"/>
  <c r="AW95"/>
  <c i="8" r="F33"/>
  <c i="1" r="AZ102"/>
  <c i="4" r="J35"/>
  <c i="1" r="AV98"/>
  <c r="AT98"/>
  <c i="6" r="F35"/>
  <c i="1" r="AZ100"/>
  <c i="9" r="F33"/>
  <c i="1" r="AZ103"/>
  <c i="9" r="J30"/>
  <c i="1" r="AG103"/>
  <c i="2" r="F35"/>
  <c i="1" r="AZ96"/>
  <c i="2" r="J35"/>
  <c i="1" r="AV96"/>
  <c r="AT96"/>
  <c i="3" r="J35"/>
  <c i="1" r="AV97"/>
  <c r="AT97"/>
  <c r="AN97"/>
  <c i="7" r="F35"/>
  <c i="1" r="AZ101"/>
  <c r="BC95"/>
  <c r="AY95"/>
  <c i="7" r="J32"/>
  <c i="1" r="AG101"/>
  <c i="8" r="J33"/>
  <c i="1" r="AV102"/>
  <c r="AT102"/>
  <c i="4" r="F35"/>
  <c i="1" r="AZ98"/>
  <c i="6" r="J35"/>
  <c i="1" r="AV100"/>
  <c r="AT100"/>
  <c i="9" r="J33"/>
  <c i="1" r="AV103"/>
  <c r="AT103"/>
  <c r="AN103"/>
  <c i="5" r="F35"/>
  <c i="1" r="AZ99"/>
  <c i="5" r="J35"/>
  <c i="1" r="AV99"/>
  <c r="AT99"/>
  <c i="2" l="1" r="T154"/>
  <c i="4" r="R131"/>
  <c i="2" r="P155"/>
  <c r="P154"/>
  <c i="1" r="AU96"/>
  <c i="2" r="BK1452"/>
  <c r="J1452"/>
  <c r="J113"/>
  <c i="3" r="J98"/>
  <c i="4" r="BK131"/>
  <c r="J131"/>
  <c i="8" r="BK127"/>
  <c r="J127"/>
  <c i="9" r="J39"/>
  <c i="1" r="AN101"/>
  <c r="AN100"/>
  <c i="7" r="J41"/>
  <c i="5" r="BK136"/>
  <c r="J136"/>
  <c i="6" r="J41"/>
  <c i="2" r="J155"/>
  <c r="J99"/>
  <c i="3" r="J41"/>
  <c i="1" r="AU95"/>
  <c r="AU94"/>
  <c i="4" r="J32"/>
  <c i="1" r="AG98"/>
  <c i="8" r="J30"/>
  <c i="1" r="AG102"/>
  <c r="AN102"/>
  <c r="BC94"/>
  <c r="W32"/>
  <c r="BD94"/>
  <c r="W33"/>
  <c r="AZ95"/>
  <c r="AV95"/>
  <c r="AT95"/>
  <c i="5" r="J32"/>
  <c i="1" r="AG99"/>
  <c r="BB94"/>
  <c r="AX94"/>
  <c r="BA94"/>
  <c r="AW94"/>
  <c r="AK30"/>
  <c i="4" l="1" r="J41"/>
  <c i="2" r="BK154"/>
  <c r="J154"/>
  <c i="4" r="J98"/>
  <c i="8" r="J39"/>
  <c r="J96"/>
  <c i="5" r="J41"/>
  <c r="J98"/>
  <c i="1" r="AN99"/>
  <c r="AN98"/>
  <c i="2" r="J32"/>
  <c i="1" r="AG96"/>
  <c r="AN96"/>
  <c r="W30"/>
  <c r="AY94"/>
  <c r="W31"/>
  <c r="AZ94"/>
  <c r="W29"/>
  <c i="2" l="1" r="J41"/>
  <c r="J98"/>
  <c i="1" r="AG95"/>
  <c r="AN95"/>
  <c r="AV94"/>
  <c r="AK29"/>
  <c l="1"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<sst xmlns="http://schemas.openxmlformats.org/spreadsheetml/2006/main">
  <si>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</si>
  <si>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</si>
  <si>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</si>
  <si>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</si>
  <si>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</si>
  <si>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{4eb35fc2-d332-43ff-86ee-c0cf51cacafd}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</si>
  <si>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</si>
  <si>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</si>
  <si>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</si>
  <si>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</si>
  <si>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</si>
  <si>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</si>
  <si>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</si>
  <si>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</si>
  <si>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2025-02_E2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</si>
  <si>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</si>
  <si>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</si>
  <si>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 E 1.PP+1.NP ETAPA 2 - stavební úpravy, Krajská zdravotní, a.s. – Nemocnice Děčín</t>
  </si>
  <si>
    <t>KSO:</t>
  </si>
  <si>
    <t>CC-CZ:</t>
  </si>
  <si>
    <t>Místo:</t>
  </si>
  <si>
    <t>Děčín</t>
  </si>
  <si>
    <t>Datum:</t>
  </si>
  <si>
    <t>24. 6. 2025</t>
  </si>
  <si>
    <t>Zadavatel:</t>
  </si>
  <si>
    <t>IČ:</t>
  </si>
  <si>
    <t>Krajská zdravotní, a.s., Ústí nad Labem</t>
  </si>
  <si>
    <t>DIČ:</t>
  </si>
  <si>
    <t>Uchazeč:</t>
  </si>
  <si>
    <t>Vyplň údaj</t>
  </si>
  <si>
    <t>Projektant:</t>
  </si>
  <si>
    <t>PENTA PROJEKT s.r.o., Jihlava</t>
  </si>
  <si>
    <t>Zpracovatel:</t>
  </si>
  <si>
    <t>Ing. Avuk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</si>
  <si>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</si>
  <si>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</si>
  <si>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</si>
  <si>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</si>
  <si>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</si>
  <si>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</si>
  <si>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</si>
  <si>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</si>
  <si>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</si>
  <si>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</si>
  <si>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</si>
  <si>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</si>
  <si>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</si>
  <si>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</si>
  <si>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</si>
  <si>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</si>
  <si>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</si>
  <si>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</si>
  <si>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</si>
  <si>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</si>
  <si>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</si>
  <si>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</si>
  <si>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</si>
  <si>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</si>
  <si>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</si>
  <si>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</si>
  <si>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</si>
  <si>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</si>
  <si>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</si>
  <si>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</si>
  <si>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</si>
  <si>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</si>
  <si>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</si>
  <si>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</si>
  <si>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</si>
  <si>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</si>
  <si>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</si>
  <si>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</si>
  <si>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</si>
  <si>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</si>
  <si>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</si>
  <si>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</si>
  <si>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</si>
  <si>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</si>
  <si>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</si>
  <si>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</si>
  <si>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D1.01e2</t>
  </si>
  <si>
    <t>Objekt E - Etapa 2</t>
  </si>
  <si>
    <t>STA</t>
  </si>
  <si>
    <t>1</t>
  </si>
  <si>
    <t>{5ee2cacb-eb79-4138-8a90-aeb734f6c5a3}</t>
  </si>
  <si>
    <t>2</t>
  </si>
  <si>
    <t>/</t>
  </si>
  <si>
    <t>D1.01.1</t>
  </si>
  <si>
    <t>Stavební</t>
  </si>
  <si>
    <t>Soupis</t>
  </si>
  <si>
    <t>{4d05e644-fc40-46a0-b710-54140d5db17a}</t>
  </si>
  <si>
    <t>D1.01.3</t>
  </si>
  <si>
    <t>Požárně bezpečnostní řešení</t>
  </si>
  <si>
    <t>{48980752-cd9c-422d-82c0-3e6c1ce789cf}</t>
  </si>
  <si>
    <t>D1.01.4e</t>
  </si>
  <si>
    <t>Zdravotně technické instalace</t>
  </si>
  <si>
    <t>{40ccaeb1-ca19-4934-8bb9-8ef1222a92a2}</t>
  </si>
  <si>
    <t>D1.01.4g1</t>
  </si>
  <si>
    <t>Silnoproudá elektrotechnika</t>
  </si>
  <si>
    <t>{c8cce486-2ecc-45ab-9b02-afab0d7669f6}</t>
  </si>
  <si>
    <t>D1.01.4h1</t>
  </si>
  <si>
    <t>Slaboproudá elektrotechnika</t>
  </si>
  <si>
    <t>{b1e345e6-e788-40d4-8b34-3369cc24ac7c}</t>
  </si>
  <si>
    <t>D1.01.4h3</t>
  </si>
  <si>
    <t>Elektrická požární signalizace</t>
  </si>
  <si>
    <t>{284f6f75-bd49-49a9-8817-173cf98c40f8}</t>
  </si>
  <si>
    <t>D2.013</t>
  </si>
  <si>
    <t>Zpevněné plochy</t>
  </si>
  <si>
    <t>{c3a71898-f443-4a31-ada2-e92e124b84ed}</t>
  </si>
  <si>
    <t>VRN</t>
  </si>
  <si>
    <t>Vedlejší rozpočtové náklady</t>
  </si>
  <si>
    <t>{810a89bd-1380-4d7b-9076-7363b9532ac2}</t>
  </si>
  <si>
    <t>KRYCÍ LIST SOUPISU PRACÍ</t>
  </si>
  <si>
    <t>Objekt:</t>
  </si>
  <si>
    <t>D1.01e2 - Objekt E - Etapa 2</t>
  </si>
  <si>
    <t>Soupis:</t>
  </si>
  <si>
    <t>D1.01.1 - Stavební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</si>
  <si>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</si>
  <si>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</si>
  <si>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</si>
  <si>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</si>
  <si>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</si>
  <si>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</si>
  <si>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</si>
  <si>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</si>
  <si>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</si>
  <si>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</si>
  <si>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</si>
  <si>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</si>
  <si>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</si>
  <si>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</si>
  <si>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</si>
  <si>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</si>
  <si>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</si>
  <si>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</si>
  <si>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</si>
  <si>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</si>
  <si>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</si>
  <si>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</si>
  <si>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</si>
  <si>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</si>
  <si>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</si>
  <si>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</si>
  <si>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</si>
  <si>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  766.a - Truhlářské vnitřní - dveře</t>
  </si>
  <si>
    <t xml:space="preserve">    767 - Konstrukce zámečnické</t>
  </si>
  <si>
    <t xml:space="preserve">      767.a - Zámečnické vnitřní - zárubně k truhlářským dveřím</t>
  </si>
  <si>
    <t xml:space="preserve">      767.b - Zámečnické vnitřní - ostatní</t>
  </si>
  <si>
    <t xml:space="preserve">      767.c - Zámečnické venkovní - ostatní</t>
  </si>
  <si>
    <t xml:space="preserve">      767.d - Ostatní</t>
  </si>
  <si>
    <t xml:space="preserve">      767.e - Hliníkové vnitřní - protipožární</t>
  </si>
  <si>
    <t xml:space="preserve">      767.f - Hliníkové venkovní</t>
  </si>
  <si>
    <t xml:space="preserve">    771 - Podlahy z dlaždic keramických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</si>
  <si>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</si>
  <si>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</si>
  <si>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</si>
  <si>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</si>
  <si>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</si>
  <si>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</si>
  <si>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</si>
  <si>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</si>
  <si>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</si>
  <si>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</si>
  <si>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</si>
  <si>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</si>
  <si>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</si>
  <si>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</si>
  <si>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</si>
  <si>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</si>
  <si>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</si>
  <si>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</si>
  <si>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</si>
  <si>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</si>
  <si>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</si>
  <si>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</si>
  <si>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</si>
  <si>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</si>
  <si>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2025 01</t>
  </si>
  <si>
    <t>4</t>
  </si>
  <si>
    <t>890699016</t>
  </si>
  <si>
    <t>Online PSC</t>
  </si>
  <si>
    <t>https://podminky.urs.cz/item/CS_URS_2025_01/131213701</t>
  </si>
  <si>
    <t>VV</t>
  </si>
  <si>
    <t>Viz PD stavební část - výkresy půdorysu, výkresy řezů a Tech.zpr.</t>
  </si>
  <si>
    <t>.</t>
  </si>
  <si>
    <t xml:space="preserve">Zatřídění hornín -  tř.3-40%, tř.4-40%, tř.5-20%</t>
  </si>
  <si>
    <t>V místě přístavby výtahu</t>
  </si>
  <si>
    <t>32,5*3,7*0,4*0,3</t>
  </si>
  <si>
    <t>131251104</t>
  </si>
  <si>
    <t>Hloubení jam nezapažených v hornině třídy těžitelnosti I skupiny 3 objem do 500 m3 strojně</t>
  </si>
  <si>
    <t>-66653429</t>
  </si>
  <si>
    <t>https://podminky.urs.cz/item/CS_URS_2025_01/131251104</t>
  </si>
  <si>
    <t>32,5*3,7*0,4*0,7</t>
  </si>
  <si>
    <t>3</t>
  </si>
  <si>
    <t>131313701</t>
  </si>
  <si>
    <t>Hloubení nezapažených jam v soudržných horninách třídy těžitelnosti II skupiny 4 ručně</t>
  </si>
  <si>
    <t>-2130945050</t>
  </si>
  <si>
    <t>https://podminky.urs.cz/item/CS_URS_2025_01/131313701</t>
  </si>
  <si>
    <t>131351104</t>
  </si>
  <si>
    <t>Hloubení jam nezapažených v hornině třídy těžitelnosti II skupiny 4 objem do 500 m3 strojně</t>
  </si>
  <si>
    <t>1942263145</t>
  </si>
  <si>
    <t>https://podminky.urs.cz/item/CS_URS_2025_01/131351104</t>
  </si>
  <si>
    <t>5</t>
  </si>
  <si>
    <t>131413701</t>
  </si>
  <si>
    <t>Hloubení nezapažených jam v soudržných horninách třídy těžitelnosti II skupiny 5 ručně</t>
  </si>
  <si>
    <t>194756499</t>
  </si>
  <si>
    <t>https://podminky.urs.cz/item/CS_URS_2025_01/131413701</t>
  </si>
  <si>
    <t>32,5*3,7*0,2*0,3</t>
  </si>
  <si>
    <t>6</t>
  </si>
  <si>
    <t>131451104</t>
  </si>
  <si>
    <t>Hloubení jam nezapažených v hornině třídy těžitelnosti II skupiny 5 objem do 500 m3 strojně</t>
  </si>
  <si>
    <t>-1436006751</t>
  </si>
  <si>
    <t>https://podminky.urs.cz/item/CS_URS_2025_01/131451104</t>
  </si>
  <si>
    <t>32,5*3,7*0,2*0,7</t>
  </si>
  <si>
    <t>7</t>
  </si>
  <si>
    <t>132211401</t>
  </si>
  <si>
    <t>Hloubená vykopávka pod základy v hornině třídy těžitelnosti I skupiny 3 ručně</t>
  </si>
  <si>
    <t>-1167393829</t>
  </si>
  <si>
    <t>https://podminky.urs.cz/item/CS_URS_2025_01/132211401</t>
  </si>
  <si>
    <t>5,0*0,8*0,95*0,4</t>
  </si>
  <si>
    <t>8</t>
  </si>
  <si>
    <t>132311401</t>
  </si>
  <si>
    <t>Hloubená vykopávka pod základy v hornině třídy těžitelnosti I skupiny 4 ručně</t>
  </si>
  <si>
    <t>1629819962</t>
  </si>
  <si>
    <t>https://podminky.urs.cz/item/CS_URS_2025_01/132311401</t>
  </si>
  <si>
    <t>9</t>
  </si>
  <si>
    <t>132411401</t>
  </si>
  <si>
    <t>Hloubená vykopávka pod základy v hornině třídy těžitelnosti I skupiny 5 ručně</t>
  </si>
  <si>
    <t>-825967977</t>
  </si>
  <si>
    <t>https://podminky.urs.cz/item/CS_URS_2025_01/132411401</t>
  </si>
  <si>
    <t>5,0*0,8*0,95*0,2</t>
  </si>
  <si>
    <t>10</t>
  </si>
  <si>
    <t>162751117</t>
  </si>
  <si>
    <t>Vodorovné přemístění přes 9 000 do 10000 m výkopku/sypaniny z horniny třídy těžitelnosti I skupiny 1 až 3</t>
  </si>
  <si>
    <t>694260227</t>
  </si>
  <si>
    <t>https://podminky.urs.cz/item/CS_URS_2025_01/162751117</t>
  </si>
  <si>
    <t>Viz. PD stavební část - výkresy půdorysu, výkresy řezů a Tech.zpr.</t>
  </si>
  <si>
    <t>14,43+33,67+1,52</t>
  </si>
  <si>
    <t>11</t>
  </si>
  <si>
    <t>162751119</t>
  </si>
  <si>
    <t>Příplatek k vodorovnému přemístění výkopku/sypaniny z horniny třídy těžitelnosti I skupiny 1 až 3 ZKD 1000 m přes 10000 m</t>
  </si>
  <si>
    <t>2080001665</t>
  </si>
  <si>
    <t>https://podminky.urs.cz/item/CS_URS_2025_01/162751119</t>
  </si>
  <si>
    <t>PSC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</si>
  <si>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 2. Ceny nelze použít, předepisuje-li projekt přemístit výkopek na místo nepřístupné obvyklým dopravním prostředkům; toto přemístění se oceňuje individuálně. </t>
  </si>
  <si>
    <t>49,62*20 'Přepočtené koeficientem množství</t>
  </si>
  <si>
    <t>162751137</t>
  </si>
  <si>
    <t>Vodorovné přemístění přes 9 000 do 10000 m výkopku/sypaniny z horniny třídy těžitelnosti II skupiny 4 a 5</t>
  </si>
  <si>
    <t>1281969338</t>
  </si>
  <si>
    <t>https://podminky.urs.cz/item/CS_URS_2025_01/162751137</t>
  </si>
  <si>
    <t>14,43+33,67+7,215+16,835+1,52+0,76</t>
  </si>
  <si>
    <t>13</t>
  </si>
  <si>
    <t>162751139</t>
  </si>
  <si>
    <t>Příplatek k vodorovnému přemístění výkopku/sypaniny z horniny třídy těžitelnosti II skupiny 4 a 5 ZKD 1000 m přes 10000 m</t>
  </si>
  <si>
    <t>-14515112</t>
  </si>
  <si>
    <t>https://podminky.urs.cz/item/CS_URS_2025_01/162751139</t>
  </si>
  <si>
    <t>74,43*20 'Přepočtené koeficientem množství</t>
  </si>
  <si>
    <t>14</t>
  </si>
  <si>
    <t>171201231</t>
  </si>
  <si>
    <t>Poplatek za uložení zeminy a kamení na recyklační skládce (skládkovné) kód odpadu 17 05 04</t>
  </si>
  <si>
    <t>t</t>
  </si>
  <si>
    <t>-297646496</t>
  </si>
  <si>
    <t>https://podminky.urs.cz/item/CS_URS_2025_01/171201231</t>
  </si>
  <si>
    <t xml:space="preserve">Poznámka k souboru cen:_x000d_
1. Ceny uvedené v souboru cen je doporučeno upravit podle aktuálních cen místně příslušné skládky odpadů. 2. Uložení odpadů neuvedených v souboru cen se oceňuje individuálně. </t>
  </si>
  <si>
    <t>"viz pol.č.162751117:" 49,62*1,9</t>
  </si>
  <si>
    <t>"viz pol.č.162751137:" 74,43*2,0</t>
  </si>
  <si>
    <t>15</t>
  </si>
  <si>
    <t>171251201</t>
  </si>
  <si>
    <t>Uložení sypaniny na skládky nebo meziskládky</t>
  </si>
  <si>
    <t>-1069499611</t>
  </si>
  <si>
    <t>https://podminky.urs.cz/item/CS_URS_2025_01/171251201</t>
  </si>
  <si>
    <t>49,62+74,43</t>
  </si>
  <si>
    <t>16</t>
  </si>
  <si>
    <t>174151101</t>
  </si>
  <si>
    <t>Zásyp jam, šachet rýh nebo kolem objektů sypaninou se zhutněním</t>
  </si>
  <si>
    <t>-1238005058</t>
  </si>
  <si>
    <t>https://podminky.urs.cz/item/CS_URS_2025_01/174151101</t>
  </si>
  <si>
    <t xml:space="preserve">Poznámka k souboru cen:_x000d_
1. Ceny nelze použít pro zásyp rýh pro drenážní trativody pro lesnicko-technické meliorace a zemědělské. Zásyp těchto rýh se oceňuje cenami souboru cen 174 Zásyp rýh pro drény. 2. V cenách je započteno přemístění sypaniny ze vzdálenosti 10 m od kraje výkopu nebo zasypávaného prostoru, měřeno k těžišti skládky. 3. Objem zásypu je rozdíl objemu výkopu a objemu do něho vestavěných konstrukcí nebo uložených vedení i s jejich obklady a podklady. Objem potrubí do DN 180, příp. i s obalem, se od objemu zásypu neodečítá. Pro stanovení objemu zásypu se od objemu výkopu odečítá i objem obsypu potrubí oceňovaný cenami souboru cen 175 Obsyp potrubí, přichází-li v úvahu . 4. Odklizení zbylého výkopku po provedení zásypu zářezů se šikmými stěnami pro podzemní vedení nebo zásypu jam a rýh pro podzemní vedení se oceňuje cenami souboru cen 167 Nakládání výkopku nebo sypaniny a 162 Vodorovné přemístění výkopku. 5. Rozprostření zbylého výkopku podél výkopu a nad výkopem po provedení zásypů zářezů se šikmými stěnami pro podzemní vedení nebo zásypu jam a rýh pro podzemní vedení se oceňuje cenami souborů cen 171 Uložení sypaniny do násypů. 6. V cenách nejsou zahrnuty náklady na prohození sypaniny, tyto náklady se oceňují cenou 17411-1109 Příplatek za prohození sypaniny. </t>
  </si>
  <si>
    <t>14,43+33,67+14,43+33,67+7,215+16,835+1,52+1,52+0,76</t>
  </si>
  <si>
    <t>Odpočet konstrukcí</t>
  </si>
  <si>
    <t>-2,8*3,4*1,4</t>
  </si>
  <si>
    <t>-4,7*4,3*2,3</t>
  </si>
  <si>
    <t>-5,0*0,8*0,95</t>
  </si>
  <si>
    <t>17</t>
  </si>
  <si>
    <t>M</t>
  </si>
  <si>
    <t>10364100</t>
  </si>
  <si>
    <t>zemina pro terénní úpravy - tříděná</t>
  </si>
  <si>
    <t>70507537</t>
  </si>
  <si>
    <t>60,439*1,9 'Přepočtené koeficientem množství</t>
  </si>
  <si>
    <t>18</t>
  </si>
  <si>
    <t>181951114</t>
  </si>
  <si>
    <t>Úprava pláně v hornině třídy těžitelnosti II skupiny 4 a 5 se zhutněním strojně</t>
  </si>
  <si>
    <t>m2</t>
  </si>
  <si>
    <t>1814348648</t>
  </si>
  <si>
    <t>https://podminky.urs.cz/item/CS_URS_2025_01/181951114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</si>
  <si>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 2. Ceny nelze použít pro urovnání lavic šířky do 3 m přerušujících svahy, pro urovnání dna silničních a železničních příkopů pro jakoukoliv šířku dna; toto urovnání se oceňuje cenami souboru cen 182 Svahování. 3. Urovnání ploch ve sklonu přes 1 : 5 se oceňuje cenami souboru cen 182 Svahování trvalých svahů do projektovaných profilů strojně. 4. Ceny se zhutněním jsou určeny pro jakoukoliv míru zhutnění. </t>
  </si>
  <si>
    <t>Změřeno v programu AutoCAD</t>
  </si>
  <si>
    <t>4,7*4,3</t>
  </si>
  <si>
    <t>Zakládání</t>
  </si>
  <si>
    <t>19</t>
  </si>
  <si>
    <t>271532212</t>
  </si>
  <si>
    <t>Podsyp pod základové konstrukce se zhutněním z hrubého kameniva frakce 16 až 32 mm</t>
  </si>
  <si>
    <t>-71957528</t>
  </si>
  <si>
    <t>https://podminky.urs.cz/item/CS_URS_2025_01/271532212</t>
  </si>
  <si>
    <t>Frakce 0-64 mm</t>
  </si>
  <si>
    <t>"výtah:" 2,95*3,45*0,3</t>
  </si>
  <si>
    <t>"schodiště:" (1,55*4,7+2,75*1,35)*0,3</t>
  </si>
  <si>
    <t>20</t>
  </si>
  <si>
    <t>273323611</t>
  </si>
  <si>
    <t>Základové desky ze ŽB pro konstrukce bílých van tř. C 30/37</t>
  </si>
  <si>
    <t>-1638925643</t>
  </si>
  <si>
    <t>https://podminky.urs.cz/item/CS_URS_2025_01/273323611</t>
  </si>
  <si>
    <t>Přístavba výtahu</t>
  </si>
  <si>
    <t>"výtah:" 2,75*3,15*0,35</t>
  </si>
  <si>
    <t>"schodiště:" (1,35*4,5+2,75*1,35)*0,25</t>
  </si>
  <si>
    <t>273351121</t>
  </si>
  <si>
    <t>Zřízení bednění základových desek</t>
  </si>
  <si>
    <t>1017321565</t>
  </si>
  <si>
    <t>https://podminky.urs.cz/item/CS_URS_2025_01/273351121</t>
  </si>
  <si>
    <t>"výtah:" (2,75*2+3,15)*0,35</t>
  </si>
  <si>
    <t>"schodiště:" (1,6+4,5+2,9+2,5)*0,25</t>
  </si>
  <si>
    <t>22</t>
  </si>
  <si>
    <t>273351122</t>
  </si>
  <si>
    <t>Odstranění bednění základových desek</t>
  </si>
  <si>
    <t>402710185</t>
  </si>
  <si>
    <t>https://podminky.urs.cz/item/CS_URS_2025_01/273351122</t>
  </si>
  <si>
    <t>23</t>
  </si>
  <si>
    <t>273361821</t>
  </si>
  <si>
    <t>Výztuž základových desek betonářskou ocelí 10 505 (R)</t>
  </si>
  <si>
    <t>536459932</t>
  </si>
  <si>
    <t>https://podminky.urs.cz/item/CS_URS_2025_01/273361821</t>
  </si>
  <si>
    <t>5,479*0,17</t>
  </si>
  <si>
    <t>24</t>
  </si>
  <si>
    <t>279311134</t>
  </si>
  <si>
    <t>Postupné podbetonování základového zdiva železovým betonem bez zvláštních nároků na prostředí tř. C 16/20</t>
  </si>
  <si>
    <t>-499387797</t>
  </si>
  <si>
    <t>https://podminky.urs.cz/item/CS_URS_2025_01/279311134</t>
  </si>
  <si>
    <t>5,0*0,8*0,95</t>
  </si>
  <si>
    <t>25</t>
  </si>
  <si>
    <t>279323112</t>
  </si>
  <si>
    <t>Základová zeď ze ŽB pro konstrukce bílých van tř. C 30/37</t>
  </si>
  <si>
    <t>1272778595</t>
  </si>
  <si>
    <t>https://podminky.urs.cz/item/CS_URS_2025_01/279323112</t>
  </si>
  <si>
    <t>"výtah:" (2,25+3,15)*2*1,05*0,25+(3,15+2,25)*0,25*0,25+2,75*1,8*0,25</t>
  </si>
  <si>
    <t>"schodiště:" (1,35+4,25)*1,81*0,25</t>
  </si>
  <si>
    <t>26</t>
  </si>
  <si>
    <t>279351121</t>
  </si>
  <si>
    <t>Zřízení oboustranného bednění základových zdí</t>
  </si>
  <si>
    <t>935085413</t>
  </si>
  <si>
    <t>https://podminky.urs.cz/item/CS_URS_2025_01/279351121</t>
  </si>
  <si>
    <t>"výtah:" (2,25+3,15)*2*1,05*2+(3,15+2,25)*0,25*2+2,75*1,8*2</t>
  </si>
  <si>
    <t>"schodiště:" (1,35+4,25)*1,81*2</t>
  </si>
  <si>
    <t>27</t>
  </si>
  <si>
    <t>279351122</t>
  </si>
  <si>
    <t>Odstranění oboustranného bednění základových zdí</t>
  </si>
  <si>
    <t>-1625433644</t>
  </si>
  <si>
    <t>https://podminky.urs.cz/item/CS_URS_2025_01/279351122</t>
  </si>
  <si>
    <t>28</t>
  </si>
  <si>
    <t>279351411</t>
  </si>
  <si>
    <t>Bednění základového zdiva při podbetonování ploch rovinných zřízení</t>
  </si>
  <si>
    <t>-1911361409</t>
  </si>
  <si>
    <t>https://podminky.urs.cz/item/CS_URS_2025_01/279351411</t>
  </si>
  <si>
    <t>5,0*0,8</t>
  </si>
  <si>
    <t>29</t>
  </si>
  <si>
    <t>279351412</t>
  </si>
  <si>
    <t>Bednění základového zdiva při podbetonování ploch rovinných odstranění</t>
  </si>
  <si>
    <t>-256453336</t>
  </si>
  <si>
    <t>https://podminky.urs.cz/item/CS_URS_2025_01/279351412</t>
  </si>
  <si>
    <t>30</t>
  </si>
  <si>
    <t>279361113</t>
  </si>
  <si>
    <t>Výztuž základového zdiva při podbetonování z betonářské oceli 10 505</t>
  </si>
  <si>
    <t>1197822762</t>
  </si>
  <si>
    <t>https://podminky.urs.cz/item/CS_URS_2025_01/279361113</t>
  </si>
  <si>
    <t>3,8*0,1</t>
  </si>
  <si>
    <t>31</t>
  </si>
  <si>
    <t>279361821</t>
  </si>
  <si>
    <t>Výztuž základových zdí nosných betonářskou ocelí 10 505</t>
  </si>
  <si>
    <t>393528722</t>
  </si>
  <si>
    <t>https://podminky.urs.cz/item/CS_URS_2025_01/279361821</t>
  </si>
  <si>
    <t>6,944*0,15</t>
  </si>
  <si>
    <t>Svislé a kompletní konstrukce</t>
  </si>
  <si>
    <t>32</t>
  </si>
  <si>
    <t>310239211</t>
  </si>
  <si>
    <t>Zazdívka otvorů pl přes 1 do 4 m2 ve zdivu nadzákladovém cihlami pálenými na MVC</t>
  </si>
  <si>
    <t>1873179846</t>
  </si>
  <si>
    <t>https://podminky.urs.cz/item/CS_URS_2025_01/310239211</t>
  </si>
  <si>
    <t>1.PP</t>
  </si>
  <si>
    <t>0,9*0,75*2,2</t>
  </si>
  <si>
    <t>1,3*0,6*2,2*2</t>
  </si>
  <si>
    <t>33</t>
  </si>
  <si>
    <t>311321611</t>
  </si>
  <si>
    <t>Nosná zeď ze ŽB tř. C 30/37 bez výztuže</t>
  </si>
  <si>
    <t>-592445544</t>
  </si>
  <si>
    <t>https://podminky.urs.cz/item/CS_URS_2025_01/311321611</t>
  </si>
  <si>
    <t>"výtah:" (2,9*2+2,25)*6,0*0,25+2,75*4,2*0,25-1,35*2,3*0,25*2</t>
  </si>
  <si>
    <t>"schodiště:" (1,35+3,6)*6,0*0,25+(1,35+4,25)*4,2*0,25-3,195*2,45*0,25-1,1*2,3*0,25</t>
  </si>
  <si>
    <t>"atika:" (4,1+4,25)*0,8*0,2</t>
  </si>
  <si>
    <t>34</t>
  </si>
  <si>
    <t>311351121</t>
  </si>
  <si>
    <t>Zřízení oboustranného bednění nosných nadzákladových zdí</t>
  </si>
  <si>
    <t>-2039449490</t>
  </si>
  <si>
    <t>https://podminky.urs.cz/item/CS_URS_2025_01/311351121</t>
  </si>
  <si>
    <t>"výtah:" (2,9*2+2,25)*6,0*2+2,75*4,2*2</t>
  </si>
  <si>
    <t>"schodiště:" (1,35+3,6)*6,0*2+(1,35+4,25)*4,2*2</t>
  </si>
  <si>
    <t>"atika:" (4,1+4,25)*0,8*2</t>
  </si>
  <si>
    <t>35</t>
  </si>
  <si>
    <t>311351122</t>
  </si>
  <si>
    <t>Odstranění oboustranného bednění nosných nadzákladových zdí</t>
  </si>
  <si>
    <t>1103646226</t>
  </si>
  <si>
    <t>https://podminky.urs.cz/item/CS_URS_2025_01/311351122</t>
  </si>
  <si>
    <t>36</t>
  </si>
  <si>
    <t>311361821</t>
  </si>
  <si>
    <t>Výztuž nosných zdí betonářskou ocelí 10 505</t>
  </si>
  <si>
    <t>-1668883335</t>
  </si>
  <si>
    <t>https://podminky.urs.cz/item/CS_URS_2025_01/311361821</t>
  </si>
  <si>
    <t>25,462*0,15</t>
  </si>
  <si>
    <t>37</t>
  </si>
  <si>
    <t>317234410</t>
  </si>
  <si>
    <t>Vyzdívka mezi nosníky z cihel pálených na MC</t>
  </si>
  <si>
    <t>-1888696137</t>
  </si>
  <si>
    <t>https://podminky.urs.cz/item/CS_URS_2025_01/317234410</t>
  </si>
  <si>
    <t>Nové otvory v 1.PP</t>
  </si>
  <si>
    <t>(2,1+1,6)*0,25*0,75</t>
  </si>
  <si>
    <t>38</t>
  </si>
  <si>
    <t>317944323</t>
  </si>
  <si>
    <t>Válcované nosníky č.14 až 22 dodatečně osazované do připravených otvorů</t>
  </si>
  <si>
    <t>-2045517537</t>
  </si>
  <si>
    <t>https://podminky.urs.cz/item/CS_URS_2025_01/317944323</t>
  </si>
  <si>
    <t>"I220:" (2,1*6+1,6*6)*0,0311*1,09</t>
  </si>
  <si>
    <t>39</t>
  </si>
  <si>
    <t>342244221</t>
  </si>
  <si>
    <t>Příčka z cihel broušených na tenkovrstvou maltu tloušťky 140 mm</t>
  </si>
  <si>
    <t>1746901988</t>
  </si>
  <si>
    <t>https://podminky.urs.cz/item/CS_URS_2025_01/342244221</t>
  </si>
  <si>
    <t>"m.č.040:" (1,1+0,25*2)*4,14</t>
  </si>
  <si>
    <t>40</t>
  </si>
  <si>
    <t>342291112</t>
  </si>
  <si>
    <t>Ukotvení příček montážní polyuretanovou pěnou tl příčky přes 100 mm</t>
  </si>
  <si>
    <t>m</t>
  </si>
  <si>
    <t>-240010287</t>
  </si>
  <si>
    <t>https://podminky.urs.cz/item/CS_URS_2025_01/342291112</t>
  </si>
  <si>
    <t>"m.č.040:" (1,1+0,25*2)</t>
  </si>
  <si>
    <t>41</t>
  </si>
  <si>
    <t>342291131</t>
  </si>
  <si>
    <t>Ukotvení příček k betonovým konstrukcím plochými kotvami</t>
  </si>
  <si>
    <t>-1265026177</t>
  </si>
  <si>
    <t>https://podminky.urs.cz/item/CS_URS_2025_01/342291131</t>
  </si>
  <si>
    <t>"m.č.040:" 4,14*2</t>
  </si>
  <si>
    <t>42</t>
  </si>
  <si>
    <t>346244381</t>
  </si>
  <si>
    <t>Plentování jednostranné v do 200 mm válcovaných nosníků cihlami</t>
  </si>
  <si>
    <t>822379662</t>
  </si>
  <si>
    <t>https://podminky.urs.cz/item/CS_URS_2025_01/346244381</t>
  </si>
  <si>
    <t>(2,1*2+1,6*2)*0,2</t>
  </si>
  <si>
    <t>Vodorovné konstrukce</t>
  </si>
  <si>
    <t>43</t>
  </si>
  <si>
    <t>411321616</t>
  </si>
  <si>
    <t>Stropy deskové ze ŽB tř. C 30/37</t>
  </si>
  <si>
    <t>-1877362814</t>
  </si>
  <si>
    <t>https://podminky.urs.cz/item/CS_URS_2025_01/411321616</t>
  </si>
  <si>
    <t>4,5*4,1*0,25</t>
  </si>
  <si>
    <t>44</t>
  </si>
  <si>
    <t>411351011</t>
  </si>
  <si>
    <t>Zřízení bednění stropů deskových tl přes 5 do 25 cm bez podpěrné kce</t>
  </si>
  <si>
    <t>-726586134</t>
  </si>
  <si>
    <t>https://podminky.urs.cz/item/CS_URS_2025_01/411351011</t>
  </si>
  <si>
    <t>4,5*4,1+(4,5+4,1)*0,25</t>
  </si>
  <si>
    <t>45</t>
  </si>
  <si>
    <t>411351012</t>
  </si>
  <si>
    <t>Odstranění bednění stropů deskových tl přes 5 do 25 cm bez podpěrné kce</t>
  </si>
  <si>
    <t>781506643</t>
  </si>
  <si>
    <t>https://podminky.urs.cz/item/CS_URS_2025_01/411351012</t>
  </si>
  <si>
    <t>46</t>
  </si>
  <si>
    <t>411354313</t>
  </si>
  <si>
    <t>Zřízení podpěrné konstrukce stropů výšky do 4 m tl přes 15 do 25 cm</t>
  </si>
  <si>
    <t>2060268338</t>
  </si>
  <si>
    <t>https://podminky.urs.cz/item/CS_URS_2025_01/411354313</t>
  </si>
  <si>
    <t>4,5*4,1</t>
  </si>
  <si>
    <t>47</t>
  </si>
  <si>
    <t>411354314</t>
  </si>
  <si>
    <t>Odstranění podpěrné konstrukce stropů výšky do 4 m tl přes 15 do 25 cm</t>
  </si>
  <si>
    <t>1189737421</t>
  </si>
  <si>
    <t>https://podminky.urs.cz/item/CS_URS_2025_01/411354314</t>
  </si>
  <si>
    <t>48</t>
  </si>
  <si>
    <t>411361821</t>
  </si>
  <si>
    <t>Výztuž stropů betonářskou ocelí 10 505</t>
  </si>
  <si>
    <t>1652912640</t>
  </si>
  <si>
    <t>https://podminky.urs.cz/item/CS_URS_2025_01/411361821</t>
  </si>
  <si>
    <t>4,613*0,12</t>
  </si>
  <si>
    <t>49</t>
  </si>
  <si>
    <t>435121111</t>
  </si>
  <si>
    <t>Montáž schodišťových ramen s podestou hmotnosti do 3 t</t>
  </si>
  <si>
    <t>kus</t>
  </si>
  <si>
    <t>-1894533834</t>
  </si>
  <si>
    <t>https://podminky.urs.cz/item/CS_URS_2025_01/435121111</t>
  </si>
  <si>
    <t>Viz PD statika</t>
  </si>
  <si>
    <t>50</t>
  </si>
  <si>
    <t>59372191</t>
  </si>
  <si>
    <t>schodiště ŽB včetně výztuže do 120kg/m3 objem prefabrikátu do 1m3</t>
  </si>
  <si>
    <t>1598529421</t>
  </si>
  <si>
    <t>"PS.1:" 0,957</t>
  </si>
  <si>
    <t>"PS.2:" 0,685</t>
  </si>
  <si>
    <t>Úpravy povrchů, podlahy a osazování výplní</t>
  </si>
  <si>
    <t>61</t>
  </si>
  <si>
    <t>Úprava povrchů vnitřní</t>
  </si>
  <si>
    <t>51</t>
  </si>
  <si>
    <t>612325417</t>
  </si>
  <si>
    <t>Oprava vnitřní vápenocementové hladké omítky tl do 20 mm stěn v rozsahu plochy přes 10 do 30 % s celoplošným přeštukováním tl do 3 mm</t>
  </si>
  <si>
    <t>1067942885</t>
  </si>
  <si>
    <t>https://podminky.urs.cz/item/CS_URS_2025_01/612325417</t>
  </si>
  <si>
    <t>"m.č.023:" (3,15+4,75)*2*2,8</t>
  </si>
  <si>
    <t>"m.č.024:" (2,45+4,75)*2*2,8</t>
  </si>
  <si>
    <t>"m.č.025:" (3,35+5,55)*2*2,8</t>
  </si>
  <si>
    <t>"m.č.027:" (2,6+5,55)*2*2,8</t>
  </si>
  <si>
    <t>"m.č.028:" (8,1*5,55)*2*2,8</t>
  </si>
  <si>
    <t>"m.č.029:" (3,75+5,55)*2*2,8</t>
  </si>
  <si>
    <t>"m.č.030:" (4,4+8,8)*2*2,8</t>
  </si>
  <si>
    <t>"m.č.031:" 22,7*2*2,8</t>
  </si>
  <si>
    <t>52</t>
  </si>
  <si>
    <t>611131321</t>
  </si>
  <si>
    <t>Penetrační disperzní nátěr vnitřních stropů nanášený strojně</t>
  </si>
  <si>
    <t>1530745936</t>
  </si>
  <si>
    <t>https://podminky.urs.cz/item/CS_URS_2025_01/611131321</t>
  </si>
  <si>
    <t>Výtah</t>
  </si>
  <si>
    <t>2,645*2,25</t>
  </si>
  <si>
    <t>53</t>
  </si>
  <si>
    <t>611131325</t>
  </si>
  <si>
    <t>Penetrační disperzní nátěr vnitřních schodišťových konstrukcí nanášený strojně</t>
  </si>
  <si>
    <t>-1771193420</t>
  </si>
  <si>
    <t>https://podminky.urs.cz/item/CS_URS_2025_01/611131325</t>
  </si>
  <si>
    <t>Schodiště</t>
  </si>
  <si>
    <t>8,1</t>
  </si>
  <si>
    <t>(3,6+3,6)*2*(5,9+4,1)/2</t>
  </si>
  <si>
    <t>54</t>
  </si>
  <si>
    <t>612131321</t>
  </si>
  <si>
    <t>Penetrační disperzní nátěr vnitřních stěn nanášený strojně</t>
  </si>
  <si>
    <t>666833265</t>
  </si>
  <si>
    <t>https://podminky.urs.cz/item/CS_URS_2025_01/612131321</t>
  </si>
  <si>
    <t>Výtahová šachta</t>
  </si>
  <si>
    <t>(2,895+2,25)*2*7,3-1,38*2,3-1,35*2,3</t>
  </si>
  <si>
    <t>Zazděné otvory</t>
  </si>
  <si>
    <t>(0,9*2,2+1,3*2,2*2)*2</t>
  </si>
  <si>
    <t>55</t>
  </si>
  <si>
    <t>611131305</t>
  </si>
  <si>
    <t>Cementový postřik vnitřních schodišťových konstrukcí nanášený celoplošně strojně</t>
  </si>
  <si>
    <t>646023533</t>
  </si>
  <si>
    <t>https://podminky.urs.cz/item/CS_URS_2025_01/611131305</t>
  </si>
  <si>
    <t>56</t>
  </si>
  <si>
    <t>612131301</t>
  </si>
  <si>
    <t>Cementový postřik vnitřních stěn nanášený celoplošně strojně</t>
  </si>
  <si>
    <t>1673117424</t>
  </si>
  <si>
    <t>https://podminky.urs.cz/item/CS_URS_2025_01/612131301</t>
  </si>
  <si>
    <t>57</t>
  </si>
  <si>
    <t>611135101</t>
  </si>
  <si>
    <t>Hrubá výplň rýh ve stropech maltou jakékoli šířky rýhy</t>
  </si>
  <si>
    <t>-800706594</t>
  </si>
  <si>
    <t>https://podminky.urs.cz/item/CS_URS_2025_01/611135101</t>
  </si>
  <si>
    <t>Po vybouraných příčkach</t>
  </si>
  <si>
    <t>(5,55*2+2,9)*0,15</t>
  </si>
  <si>
    <t>1,6*0,1</t>
  </si>
  <si>
    <t>58</t>
  </si>
  <si>
    <t>612135101</t>
  </si>
  <si>
    <t>Hrubá výplň rýh ve stěnách maltou jakékoli šířky rýhy</t>
  </si>
  <si>
    <t>1835098775</t>
  </si>
  <si>
    <t>https://podminky.urs.cz/item/CS_URS_2025_01/612135101</t>
  </si>
  <si>
    <t>Viz. PD stavební část - výkresy půdorysu 1.PP-8.NP, výkresy řezů A-F a Tech.zpr.</t>
  </si>
  <si>
    <t>Drážky po profesích</t>
  </si>
  <si>
    <t>0,03*85,0+0,07*(30,0+32,0)+0,1*(60,0+12,0)+0,15*(15,0+60,0+21,0)</t>
  </si>
  <si>
    <t>Vybourané příčky</t>
  </si>
  <si>
    <t>3,38*6*0,15</t>
  </si>
  <si>
    <t>59</t>
  </si>
  <si>
    <t>612142001</t>
  </si>
  <si>
    <t>Pletivo sklovláknité vnitřních stěn vtlačené do tmelu</t>
  </si>
  <si>
    <t>797386328</t>
  </si>
  <si>
    <t>https://podminky.urs.cz/item/CS_URS_2025_01/612142001</t>
  </si>
  <si>
    <t>Viz. PD stavební část - výkresů půdorysů, výkresů řezů a Tech. zprávy</t>
  </si>
  <si>
    <t>V místě napojení různých materiálu - 30%</t>
  </si>
  <si>
    <t>684,908*0,3</t>
  </si>
  <si>
    <t>60</t>
  </si>
  <si>
    <t>611321345</t>
  </si>
  <si>
    <t>Vápenocementová omítka štuková dvouvrstvá vnitřních schodišťových konstrukcí nanášená strojně</t>
  </si>
  <si>
    <t>862842118</t>
  </si>
  <si>
    <t>https://podminky.urs.cz/item/CS_URS_2025_01/611321345</t>
  </si>
  <si>
    <t>612321341</t>
  </si>
  <si>
    <t>Vápenocementová omítka štuková dvouvrstvá vnitřních stěn nanášená strojně</t>
  </si>
  <si>
    <t>1284372216</t>
  </si>
  <si>
    <t>https://podminky.urs.cz/item/CS_URS_2025_01/612321341</t>
  </si>
  <si>
    <t>62</t>
  </si>
  <si>
    <t>612325302</t>
  </si>
  <si>
    <t>Vápenocementová štuková omítka ostění nebo nadpraží</t>
  </si>
  <si>
    <t>-1427127282</t>
  </si>
  <si>
    <t>https://podminky.urs.cz/item/CS_URS_2025_01/612325302</t>
  </si>
  <si>
    <t>1.PP - nové otvory</t>
  </si>
  <si>
    <t>(1,38+2,3*2)*0,75</t>
  </si>
  <si>
    <t>(1,1+2,3)*2*0,75</t>
  </si>
  <si>
    <t>63</t>
  </si>
  <si>
    <t>617131101</t>
  </si>
  <si>
    <t>Cementový postřik světlíků nebo výtahových šachet nanášený celoplošně ručně</t>
  </si>
  <si>
    <t>385700462</t>
  </si>
  <si>
    <t>https://podminky.urs.cz/item/CS_URS_2025_01/617131101</t>
  </si>
  <si>
    <t>2,895*2,25</t>
  </si>
  <si>
    <t>64</t>
  </si>
  <si>
    <t>617321141</t>
  </si>
  <si>
    <t>Vápenocementová omítka štuková dvouvrstvá světlíků nebo výtahových šachet nanášená ručně</t>
  </si>
  <si>
    <t>-333033671</t>
  </si>
  <si>
    <t>https://podminky.urs.cz/item/CS_URS_2025_01/617321141</t>
  </si>
  <si>
    <t>65</t>
  </si>
  <si>
    <t>619991011</t>
  </si>
  <si>
    <t>Obalení samostatných konstrukcí a prvků PE fólií</t>
  </si>
  <si>
    <t>-978053537</t>
  </si>
  <si>
    <t>https://podminky.urs.cz/item/CS_URS_2025_01/619991011</t>
  </si>
  <si>
    <t>1,35*1,87*2</t>
  </si>
  <si>
    <t>1,25*1,87*13</t>
  </si>
  <si>
    <t>1,38*2,3+1,1*2,3*2</t>
  </si>
  <si>
    <t>3,195*2,45</t>
  </si>
  <si>
    <t>66</t>
  </si>
  <si>
    <t>619995001</t>
  </si>
  <si>
    <t>Začištění omítek kolem oken, dveří, podlah nebo obkladů</t>
  </si>
  <si>
    <t>-915603854</t>
  </si>
  <si>
    <t>https://podminky.urs.cz/item/CS_URS_2025_01/619995001</t>
  </si>
  <si>
    <t>(1,35+1,87*2)*2</t>
  </si>
  <si>
    <t>(1,25+1,87*2)*13</t>
  </si>
  <si>
    <t>(1,38+2,3*2)+(1,1+2,3*2)*2</t>
  </si>
  <si>
    <t>(3,195+2,45*2)</t>
  </si>
  <si>
    <t>67</t>
  </si>
  <si>
    <t>622143003</t>
  </si>
  <si>
    <t>Montáž omítkových plastových nebo pozinkovaných rohových profilů</t>
  </si>
  <si>
    <t>1387674348</t>
  </si>
  <si>
    <t>https://podminky.urs.cz/item/CS_URS_2025_01/622143003</t>
  </si>
  <si>
    <t>1,35*5+2,2*12+0,9+2,3*4+1,38+1,1+3,38*4+4,1</t>
  </si>
  <si>
    <t>68</t>
  </si>
  <si>
    <t>55343021</t>
  </si>
  <si>
    <t>profil rohový Pz s kulatou hlavou pro vnitřní omítky tl 12mm</t>
  </si>
  <si>
    <t>1779519979</t>
  </si>
  <si>
    <t>163,875*1,1 'Přepočtené koeficientem množství</t>
  </si>
  <si>
    <t>69</t>
  </si>
  <si>
    <t>622143004</t>
  </si>
  <si>
    <t>Montáž omítkových samolepících začišťovacích profilů pro spojení s okenním rámem</t>
  </si>
  <si>
    <t>1880494282</t>
  </si>
  <si>
    <t>https://podminky.urs.cz/item/CS_URS_2025_01/622143004</t>
  </si>
  <si>
    <t>70</t>
  </si>
  <si>
    <t>59051516</t>
  </si>
  <si>
    <t>profil začišťovací PVC pro ostění vnitřních omítek</t>
  </si>
  <si>
    <t>80716150</t>
  </si>
  <si>
    <t>100,525*1,1 'Přepočtené koeficientem množství</t>
  </si>
  <si>
    <t>71</t>
  </si>
  <si>
    <t>767627306</t>
  </si>
  <si>
    <t>Připojovací spára oken a stěn parotěsnou páskou interiérovou</t>
  </si>
  <si>
    <t>1255047675</t>
  </si>
  <si>
    <t>https://podminky.urs.cz/item/CS_URS_2025_01/767627306</t>
  </si>
  <si>
    <t>(1,35+1,87)*2*2</t>
  </si>
  <si>
    <t>(1,25+1,87)*2*13</t>
  </si>
  <si>
    <t>(1,38+2,3)*2+(1,1+2,3)*2*2</t>
  </si>
  <si>
    <t>(3,195+2,45)*2</t>
  </si>
  <si>
    <t>Úprava povrchů vnějších</t>
  </si>
  <si>
    <t>72</t>
  </si>
  <si>
    <t>622221043</t>
  </si>
  <si>
    <t>Montáž kontaktního zateplení vnějších stěn lepením a mechanickým kotvením desek z minerální vlny s podélnou orientací do dřeva přes 160 do 200 mm</t>
  </si>
  <si>
    <t>471850069</t>
  </si>
  <si>
    <t>https://podminky.urs.cz/item/CS_URS_2025_01/622221043</t>
  </si>
  <si>
    <t>73</t>
  </si>
  <si>
    <t>63142031</t>
  </si>
  <si>
    <t>deska tepelně izolační minerální kontaktních fasád podélné vlákno λ=0,035-0,036 tl 200mm</t>
  </si>
  <si>
    <t>275484774</t>
  </si>
  <si>
    <t>(4,3+4,9+0,25)*5,25-3,195*2,45</t>
  </si>
  <si>
    <t>41,78475*1,05 'Přepočtené koeficientem množství</t>
  </si>
  <si>
    <t>74</t>
  </si>
  <si>
    <t>28376652</t>
  </si>
  <si>
    <t>deska XPS hrana polodrážková a hladký povrch 500kPA λ=0,035 tl 200mm</t>
  </si>
  <si>
    <t>114400111</t>
  </si>
  <si>
    <t>(4,3+4,9+0,25)*0,5-3,195*0,5</t>
  </si>
  <si>
    <t>3,1275*1,05 'Přepočtené koeficientem množství</t>
  </si>
  <si>
    <t>75</t>
  </si>
  <si>
    <t>622251105</t>
  </si>
  <si>
    <t>Příplatek k cenám kontaktního zateplení vnějších stěn za zápustnou montáž a použití tepelněizolačních zátek z minerální vlny</t>
  </si>
  <si>
    <t>-94829646</t>
  </si>
  <si>
    <t>https://podminky.urs.cz/item/CS_URS_2025_01/622251105</t>
  </si>
  <si>
    <t>76</t>
  </si>
  <si>
    <t>622251105r</t>
  </si>
  <si>
    <t>Příplatek k cenám kontaktního zateplení vnějších stěn za tmel na organické bázi s uhlíkovými vlákny</t>
  </si>
  <si>
    <t>137956569</t>
  </si>
  <si>
    <t>77</t>
  </si>
  <si>
    <t>622252001</t>
  </si>
  <si>
    <t>Montáž profilů kontaktního zateplení připevněných mechanicky</t>
  </si>
  <si>
    <t>2112548433</t>
  </si>
  <si>
    <t>https://podminky.urs.cz/item/CS_URS_2025_01/622252001</t>
  </si>
  <si>
    <t>78</t>
  </si>
  <si>
    <t>59051659</t>
  </si>
  <si>
    <t>profil zakládací Al tl 1,0mm s okapnicí pro izolant tl 200mm</t>
  </si>
  <si>
    <t>-1848571469</t>
  </si>
  <si>
    <t>(4,3+4,9+0,25)-3,195</t>
  </si>
  <si>
    <t>6,255*1,1 'Přepočtené koeficientem množství</t>
  </si>
  <si>
    <t>79</t>
  </si>
  <si>
    <t>622131321</t>
  </si>
  <si>
    <t>Penetrační nátěr vnějších stěn nanášený strojně</t>
  </si>
  <si>
    <t>1336055377</t>
  </si>
  <si>
    <t>https://podminky.urs.cz/item/CS_URS_2025_01/622131321</t>
  </si>
  <si>
    <t>Stávající objekt v místě přístavby</t>
  </si>
  <si>
    <t>(3,15*9,0+(1,36+3,9)*7,6)*2</t>
  </si>
  <si>
    <t>80</t>
  </si>
  <si>
    <t>622131101</t>
  </si>
  <si>
    <t>Cementový postřik vnějších stěn nanášený celoplošně ručně</t>
  </si>
  <si>
    <t>1894933608</t>
  </si>
  <si>
    <t>https://podminky.urs.cz/item/CS_URS_2025_01/622131101</t>
  </si>
  <si>
    <t>Stávající objekt v místě přístavby - vyrovnání omítky v místě základu</t>
  </si>
  <si>
    <t>3,15*3,71+(1,36+3,9)*2,31-1,1*1,76</t>
  </si>
  <si>
    <t>81</t>
  </si>
  <si>
    <t>622321101</t>
  </si>
  <si>
    <t>Vápenocementová omítka hrubá jednovrstvá nezatřená vnějších stěn nanášená ručně</t>
  </si>
  <si>
    <t>1999016243</t>
  </si>
  <si>
    <t>https://podminky.urs.cz/item/CS_URS_2025_01/622321101</t>
  </si>
  <si>
    <t>82</t>
  </si>
  <si>
    <t>622321191</t>
  </si>
  <si>
    <t>Příplatek k vápenocementové omítce vnějších stěn za každých dalších 5 mm tloušťky ručně</t>
  </si>
  <si>
    <t>591957108</t>
  </si>
  <si>
    <t>https://podminky.urs.cz/item/CS_URS_2025_01/622321191</t>
  </si>
  <si>
    <t>21,9011*2 'Přepočtené koeficientem množství</t>
  </si>
  <si>
    <t>83</t>
  </si>
  <si>
    <t>622151001</t>
  </si>
  <si>
    <t>Penetrační akrylátový nátěr vnějších pastovitých tenkovrstvých omítek stěn</t>
  </si>
  <si>
    <t>-530033313</t>
  </si>
  <si>
    <t>https://podminky.urs.cz/item/CS_URS_2025_01/622151001</t>
  </si>
  <si>
    <t>(4,3+4,9+0,25)*5,25-3,195*2,45+(3,195+2,45*2)*0,2</t>
  </si>
  <si>
    <t>84</t>
  </si>
  <si>
    <t>622531022</t>
  </si>
  <si>
    <t>Tenkovrstvá silikonová zatíraná omítka zrnitost 2,0 mm vnějších stěn</t>
  </si>
  <si>
    <t>-1947436904</t>
  </si>
  <si>
    <t>https://podminky.urs.cz/item/CS_URS_2025_01/622531022</t>
  </si>
  <si>
    <t>85</t>
  </si>
  <si>
    <t>622531_R1</t>
  </si>
  <si>
    <t>Příplatek k cenám tenkovrstvé silikonové zatírané omítky za uhlíkové vlákna</t>
  </si>
  <si>
    <t>1130544082</t>
  </si>
  <si>
    <t>86</t>
  </si>
  <si>
    <t>622142001</t>
  </si>
  <si>
    <t>Sklovláknité pletivo vnějších stěn vtlačené do tmelu</t>
  </si>
  <si>
    <t>-1589155312</t>
  </si>
  <si>
    <t>https://podminky.urs.cz/item/CS_URS_2025_01/622142001</t>
  </si>
  <si>
    <t>Ostění</t>
  </si>
  <si>
    <t>(3,195+2,45*2)*0,2</t>
  </si>
  <si>
    <t>87</t>
  </si>
  <si>
    <t>1328220077</t>
  </si>
  <si>
    <t>88</t>
  </si>
  <si>
    <t>59051510</t>
  </si>
  <si>
    <t>profil napojovací nadokenní PVC s okapnicí s výztužnou tkaninou</t>
  </si>
  <si>
    <t>-1978331532</t>
  </si>
  <si>
    <t>3,195</t>
  </si>
  <si>
    <t>3,195*1,05 'Přepočtené koeficientem množství</t>
  </si>
  <si>
    <t>89</t>
  </si>
  <si>
    <t>63127416</t>
  </si>
  <si>
    <t>profil rohový PVC s výztužnou tkaninou š 100/100mm</t>
  </si>
  <si>
    <t>-280819988</t>
  </si>
  <si>
    <t>Hrany otvorů</t>
  </si>
  <si>
    <t>2,45*2</t>
  </si>
  <si>
    <t>Hrany budovy</t>
  </si>
  <si>
    <t>5,3</t>
  </si>
  <si>
    <t>10,2*1,05 'Přepočtené koeficientem množství</t>
  </si>
  <si>
    <t>90</t>
  </si>
  <si>
    <t>236479356</t>
  </si>
  <si>
    <t>91</t>
  </si>
  <si>
    <t>59051476</t>
  </si>
  <si>
    <t>profil napojovací okenní PVC s výztužnou tkaninou 9mm</t>
  </si>
  <si>
    <t>1878456379</t>
  </si>
  <si>
    <t>3,195+2,45*2</t>
  </si>
  <si>
    <t>8,095*1,05 'Přepočtené koeficientem množství</t>
  </si>
  <si>
    <t>92</t>
  </si>
  <si>
    <t>629991012</t>
  </si>
  <si>
    <t>Zakrytí výplní otvorů fólií přilepenou na začišťovací lišty</t>
  </si>
  <si>
    <t>-2113463363</t>
  </si>
  <si>
    <t>https://podminky.urs.cz/item/CS_URS_2025_01/629991012</t>
  </si>
  <si>
    <t>93</t>
  </si>
  <si>
    <t>767627307</t>
  </si>
  <si>
    <t>Připojovací spára oken a stěn paropropustnou páskou exteriérovou</t>
  </si>
  <si>
    <t>-2073580338</t>
  </si>
  <si>
    <t>https://podminky.urs.cz/item/CS_URS_2025_01/767627307</t>
  </si>
  <si>
    <t>Podlahy a podlahové konstrukce</t>
  </si>
  <si>
    <t>94</t>
  </si>
  <si>
    <t>631311214</t>
  </si>
  <si>
    <t>Mazanina tl přes 50 do 80 mm z betonu prostého se zvýšenými nároky na prostředí tř. C 25/30</t>
  </si>
  <si>
    <t>-539168462</t>
  </si>
  <si>
    <t>https://podminky.urs.cz/item/CS_URS_2025_01/631311214</t>
  </si>
  <si>
    <t>Dojezd výtahu</t>
  </si>
  <si>
    <t>2,645*2,25*0,05+1,38*1,0*0,05</t>
  </si>
  <si>
    <t>1,6*1,1*0,05+2,335*1,1*0,05</t>
  </si>
  <si>
    <t>95</t>
  </si>
  <si>
    <t>631319011</t>
  </si>
  <si>
    <t>Příplatek k mazanině tl přes 50 do 80 mm za přehlazení povrchu</t>
  </si>
  <si>
    <t>1823488357</t>
  </si>
  <si>
    <t>https://podminky.urs.cz/item/CS_URS_2025_01/631319011</t>
  </si>
  <si>
    <t>96</t>
  </si>
  <si>
    <t>631319171</t>
  </si>
  <si>
    <t>Příplatek k mazanině tl přes 50 do 80 mm za stržení povrchu spodní vrstvy před vložením výztuže</t>
  </si>
  <si>
    <t>-1877898087</t>
  </si>
  <si>
    <t>https://podminky.urs.cz/item/CS_URS_2025_01/631319171</t>
  </si>
  <si>
    <t>97</t>
  </si>
  <si>
    <t>631362021</t>
  </si>
  <si>
    <t>Výztuž mazanin svařovanými sítěmi Kari</t>
  </si>
  <si>
    <t>-999307213</t>
  </si>
  <si>
    <t>https://podminky.urs.cz/item/CS_URS_2025_01/631362021</t>
  </si>
  <si>
    <t>(2,645*2,25)*0,00444*1,3</t>
  </si>
  <si>
    <t>(1,6*1,1+2,335*1,1+1,38*1,0)*0,00444*1,3</t>
  </si>
  <si>
    <t>98</t>
  </si>
  <si>
    <t>631311234</t>
  </si>
  <si>
    <t>Mazanina tl přes 120 do 240 mm z betonu prostého se zvýšenými nároky na prostředí tř. C 25/30</t>
  </si>
  <si>
    <t>-623570886</t>
  </si>
  <si>
    <t>https://podminky.urs.cz/item/CS_URS_2025_01/631311234</t>
  </si>
  <si>
    <t>Podkladní beton</t>
  </si>
  <si>
    <t>"výtah:" 2,95*3,45*0,15</t>
  </si>
  <si>
    <t>"schodiště:" (1,55*4,7+2,75*1,35)*0,15</t>
  </si>
  <si>
    <t>99</t>
  </si>
  <si>
    <t>631319013</t>
  </si>
  <si>
    <t>Příplatek k mazanině tl přes 120 do 240 mm za přehlazení povrchu</t>
  </si>
  <si>
    <t>285504690</t>
  </si>
  <si>
    <t>https://podminky.urs.cz/item/CS_URS_2025_01/631319013</t>
  </si>
  <si>
    <t>100</t>
  </si>
  <si>
    <t>631312141</t>
  </si>
  <si>
    <t>Doplnění rýh v dosavadních mazaninách betonem prostým</t>
  </si>
  <si>
    <t>1466352683</t>
  </si>
  <si>
    <t>https://podminky.urs.cz/item/CS_URS_2025_01/631312141</t>
  </si>
  <si>
    <t>po vybouraných příčkach 1.PP</t>
  </si>
  <si>
    <t>(5,55*2+2,9)*0,15*0,1</t>
  </si>
  <si>
    <t>1,6*0,1*0,1</t>
  </si>
  <si>
    <t>101</t>
  </si>
  <si>
    <t>631351101</t>
  </si>
  <si>
    <t>Zřízení bednění rýh a hran v podlahách</t>
  </si>
  <si>
    <t>-1154872865</t>
  </si>
  <si>
    <t>https://podminky.urs.cz/item/CS_URS_2025_01/631351101</t>
  </si>
  <si>
    <t>1,38*0,05</t>
  </si>
  <si>
    <t>102</t>
  </si>
  <si>
    <t>631351102</t>
  </si>
  <si>
    <t>Odstranění bednění rýh a hran v podlahách</t>
  </si>
  <si>
    <t>1604623080</t>
  </si>
  <si>
    <t>https://podminky.urs.cz/item/CS_URS_2025_01/631351102</t>
  </si>
  <si>
    <t>103</t>
  </si>
  <si>
    <t>632111_R1</t>
  </si>
  <si>
    <t>Vyrovnání podkladu podlah - očištění, odstranění nesoudržných částí, vysátí, sešití trhlín, doplnění samonivelační stěrkou, Podrobný popis viz PD</t>
  </si>
  <si>
    <t>-632397531</t>
  </si>
  <si>
    <t>1,1*1,0+2,0*1,6</t>
  </si>
  <si>
    <t>104</t>
  </si>
  <si>
    <t>632450134</t>
  </si>
  <si>
    <t>Vyrovnávací cementový potěr tl přes 40 do 50 mm ze suchých směsí provedený v ploše</t>
  </si>
  <si>
    <t>-1364266254</t>
  </si>
  <si>
    <t>https://podminky.urs.cz/item/CS_URS_2025_01/632450134</t>
  </si>
  <si>
    <t>Ochrana hydroizolace</t>
  </si>
  <si>
    <t>"výtah:" 2,75*3,15</t>
  </si>
  <si>
    <t>"schodiště:" (1,35*4,5+2,75*1,35)</t>
  </si>
  <si>
    <t>Skladba R1</t>
  </si>
  <si>
    <t>4,3*3,9</t>
  </si>
  <si>
    <t>105</t>
  </si>
  <si>
    <t>783901453</t>
  </si>
  <si>
    <t>Vysátí betonových podlah před provedením nátěru</t>
  </si>
  <si>
    <t>427679523</t>
  </si>
  <si>
    <t>https://podminky.urs.cz/item/CS_URS_2025_01/783901453</t>
  </si>
  <si>
    <t>2,645*2,25+1,38*1,0</t>
  </si>
  <si>
    <t>1,6*1,1+2,335*1,1</t>
  </si>
  <si>
    <t>106</t>
  </si>
  <si>
    <t>965046111</t>
  </si>
  <si>
    <t>Broušení stávajících betonových podlah úběr do 3 mm</t>
  </si>
  <si>
    <t>603057095</t>
  </si>
  <si>
    <t>https://podminky.urs.cz/item/CS_URS_2025_01/965046111</t>
  </si>
  <si>
    <t>4,29+89,828</t>
  </si>
  <si>
    <t>107</t>
  </si>
  <si>
    <t>965046119</t>
  </si>
  <si>
    <t>Příplatek k broušení stávajících betonových podlah za každý další 1 mm úběru</t>
  </si>
  <si>
    <t>-1134507951</t>
  </si>
  <si>
    <t>https://podminky.urs.cz/item/CS_URS_2025_01/965046119</t>
  </si>
  <si>
    <t>94,118*2 'Přepočtené koeficientem množství</t>
  </si>
  <si>
    <t>Ostatní konstrukce a práce, bourání</t>
  </si>
  <si>
    <t>Lešení a stavební výtahy</t>
  </si>
  <si>
    <t>108</t>
  </si>
  <si>
    <t>941211111</t>
  </si>
  <si>
    <t>Montáž lešení řadového rámového lehkého zatížení do 200 kg/m2 š od 0,6 do 0,9 m v do 10 m</t>
  </si>
  <si>
    <t>79792176</t>
  </si>
  <si>
    <t>https://podminky.urs.cz/item/CS_URS_2025_01/941211111</t>
  </si>
  <si>
    <t>(5,3+7,0)*7,5</t>
  </si>
  <si>
    <t>109</t>
  </si>
  <si>
    <t>941211211</t>
  </si>
  <si>
    <t>Příplatek k lešení řadovému rámovému lehkému do 200 kg/m2 š od 0,6 do 0,9 m v do 10 m za každý den použití</t>
  </si>
  <si>
    <t>-1339834735</t>
  </si>
  <si>
    <t>https://podminky.urs.cz/item/CS_URS_2025_01/941211211</t>
  </si>
  <si>
    <t>Předpoklad 60 dní</t>
  </si>
  <si>
    <t>92,25*60</t>
  </si>
  <si>
    <t>110</t>
  </si>
  <si>
    <t>941211312</t>
  </si>
  <si>
    <t>Odborná prohlídka lešení řadového rámového lehkého s podlahami zatížení do 200 kg/m2 š od 0,6 do 0,9 m v do 25 m pl do 500 m2 zakrytého sítí</t>
  </si>
  <si>
    <t>-1536770012</t>
  </si>
  <si>
    <t>https://podminky.urs.cz/item/CS_URS_2025_01/941211312</t>
  </si>
  <si>
    <t>Viz PD stavební část - výkresy půdorysu, výkresy řezů, techn.zpráva</t>
  </si>
  <si>
    <t>111</t>
  </si>
  <si>
    <t>941211811</t>
  </si>
  <si>
    <t>Demontáž lešení řadového rámového lehkého zatížení do 200 kg/m2 š od 0,6 do 0,9 m v do 10 m</t>
  </si>
  <si>
    <t>-1454665312</t>
  </si>
  <si>
    <t>https://podminky.urs.cz/item/CS_URS_2025_01/941211811</t>
  </si>
  <si>
    <t>112</t>
  </si>
  <si>
    <t>944511111</t>
  </si>
  <si>
    <t>Montáž ochranné sítě z textilie z umělých vláken</t>
  </si>
  <si>
    <t>-1471547520</t>
  </si>
  <si>
    <t>https://podminky.urs.cz/item/CS_URS_2025_01/944511111</t>
  </si>
  <si>
    <t>113</t>
  </si>
  <si>
    <t>944511211</t>
  </si>
  <si>
    <t>Příplatek k ochranné síti za každý den použití</t>
  </si>
  <si>
    <t>225147384</t>
  </si>
  <si>
    <t>https://podminky.urs.cz/item/CS_URS_2025_01/944511211</t>
  </si>
  <si>
    <t>114</t>
  </si>
  <si>
    <t>944511811</t>
  </si>
  <si>
    <t>Demontáž ochranné sítě z textilie z umělých vláken</t>
  </si>
  <si>
    <t>-1464664227</t>
  </si>
  <si>
    <t>https://podminky.urs.cz/item/CS_URS_2025_01/944511811</t>
  </si>
  <si>
    <t>115</t>
  </si>
  <si>
    <t>949101111</t>
  </si>
  <si>
    <t>Lešení pomocné pro objekty pozemních staveb s lešeňovou podlahou v do 1,9 m zatížení do 150 kg/m2</t>
  </si>
  <si>
    <t>1321813008</t>
  </si>
  <si>
    <t>https://podminky.urs.cz/item/CS_URS_2025_01/949101111</t>
  </si>
  <si>
    <t>250,0</t>
  </si>
  <si>
    <t>116</t>
  </si>
  <si>
    <t>949111112</t>
  </si>
  <si>
    <t>Montáž lešení lehkého kozového trubkového v přes 1,2 do 1,9 m</t>
  </si>
  <si>
    <t>sada</t>
  </si>
  <si>
    <t>-448938128</t>
  </si>
  <si>
    <t>https://podminky.urs.cz/item/CS_URS_2025_01/949111112</t>
  </si>
  <si>
    <t>"uvažovaný počet" 1</t>
  </si>
  <si>
    <t>117</t>
  </si>
  <si>
    <t>949111212</t>
  </si>
  <si>
    <t>Příplatek k lešení lehkému kozovému trubkovému v přes 1,2 do 1,9 m za každý den použití</t>
  </si>
  <si>
    <t>-1198407349</t>
  </si>
  <si>
    <t>https://podminky.urs.cz/item/CS_URS_2025_01/949111212</t>
  </si>
  <si>
    <t>Předpoklad 120 dní</t>
  </si>
  <si>
    <t>1*120</t>
  </si>
  <si>
    <t>118</t>
  </si>
  <si>
    <t>949111812</t>
  </si>
  <si>
    <t>Demontáž lešení lehkého kozového trubkového v přes 1,2 do 1,9 m</t>
  </si>
  <si>
    <t>-1289184226</t>
  </si>
  <si>
    <t>https://podminky.urs.cz/item/CS_URS_2025_01/949111812</t>
  </si>
  <si>
    <t>119</t>
  </si>
  <si>
    <t>949321112</t>
  </si>
  <si>
    <t>Montáž lešení dílcového do šachet o půdorysné ploše do 6 m2 v přes 10 do 20 m</t>
  </si>
  <si>
    <t>-120346998</t>
  </si>
  <si>
    <t>https://podminky.urs.cz/item/CS_URS_2025_01/949321112</t>
  </si>
  <si>
    <t>7,3</t>
  </si>
  <si>
    <t>120</t>
  </si>
  <si>
    <t>949321212</t>
  </si>
  <si>
    <t>Příplatek k lešení dílcovému do šachet do 6 m2 v přes 10 do 20 m za každý den použití</t>
  </si>
  <si>
    <t>-554939220</t>
  </si>
  <si>
    <t>https://podminky.urs.cz/item/CS_URS_2025_01/949321212</t>
  </si>
  <si>
    <t>7,3*60</t>
  </si>
  <si>
    <t>121</t>
  </si>
  <si>
    <t>949321812</t>
  </si>
  <si>
    <t>Demontáž lešení dílcového do šachet o půdorysné ploše do 6 m2 v přes 10 do 20 m</t>
  </si>
  <si>
    <t>-1490907437</t>
  </si>
  <si>
    <t>https://podminky.urs.cz/item/CS_URS_2025_01/949321812</t>
  </si>
  <si>
    <t>122</t>
  </si>
  <si>
    <t>949111122</t>
  </si>
  <si>
    <t>Montáž lešení lehkého kozového trubkového ve schodišti v přes 1,5 do 3,5 m</t>
  </si>
  <si>
    <t>1006182493</t>
  </si>
  <si>
    <t>https://podminky.urs.cz/item/CS_URS_2025_01/949111122</t>
  </si>
  <si>
    <t>123</t>
  </si>
  <si>
    <t>949111222</t>
  </si>
  <si>
    <t>Příplatek k lešení lehkému kozovému trubkovému ve schodišti v přes 1,5 do 3,5 m za každý den použití</t>
  </si>
  <si>
    <t>649058699</t>
  </si>
  <si>
    <t>https://podminky.urs.cz/item/CS_URS_2025_01/949111222</t>
  </si>
  <si>
    <t>124</t>
  </si>
  <si>
    <t>949111822</t>
  </si>
  <si>
    <t>Demontáž lešení lehkého kozového trubkového ve schodišti v přes 1,5 do 3,5 m</t>
  </si>
  <si>
    <t>-1525419521</t>
  </si>
  <si>
    <t>https://podminky.urs.cz/item/CS_URS_2025_01/949111822</t>
  </si>
  <si>
    <t>125</t>
  </si>
  <si>
    <t>993111111</t>
  </si>
  <si>
    <t>Dovoz a odvoz lešení řadového do 10 km včetně naložení a složení</t>
  </si>
  <si>
    <t>-1363221768</t>
  </si>
  <si>
    <t>https://podminky.urs.cz/item/CS_URS_2025_01/993111111</t>
  </si>
  <si>
    <t>92,25</t>
  </si>
  <si>
    <t>126</t>
  </si>
  <si>
    <t>993111119</t>
  </si>
  <si>
    <t>Příplatek k ceně dovozu a odvozu lešení řadového ZKD 10 km přes 10 km</t>
  </si>
  <si>
    <t>-896055931</t>
  </si>
  <si>
    <t>https://podminky.urs.cz/item/CS_URS_2025_01/993111119</t>
  </si>
  <si>
    <t>Různé dokončovací konstrukce a práce pozemních staveb</t>
  </si>
  <si>
    <t>127</t>
  </si>
  <si>
    <t>952901111</t>
  </si>
  <si>
    <t>Vyčištění budov bytové a občanské výstavby při výšce podlaží do 4 m</t>
  </si>
  <si>
    <t>1404553339</t>
  </si>
  <si>
    <t>https://podminky.urs.cz/item/CS_URS_2025_01/952901111</t>
  </si>
  <si>
    <t>Dotčené prostory</t>
  </si>
  <si>
    <t>128</t>
  </si>
  <si>
    <t>953334_R1</t>
  </si>
  <si>
    <t>Trapézová lišta vložená do bednění, D+M</t>
  </si>
  <si>
    <t>1048378468</t>
  </si>
  <si>
    <t>Podrobný popis dle PD statika</t>
  </si>
  <si>
    <t>13,6</t>
  </si>
  <si>
    <t>129</t>
  </si>
  <si>
    <t>953334118</t>
  </si>
  <si>
    <t>Bobtnavý pásek do pracovních spar betonových kcí bentonitový 20 x 15 mm</t>
  </si>
  <si>
    <t>737634303</t>
  </si>
  <si>
    <t>https://podminky.urs.cz/item/CS_URS_2025_01/953334118</t>
  </si>
  <si>
    <t xml:space="preserve">Poznámka k souboru cen:_x000d_
1. V cenách jsou započteny i náklady na očištění pracovní spáry, nanesení lepícího tmelu, u bentonitových pásků překrytí pásky upevňovací mřížkou a ukotvení hřeby do betonu. </t>
  </si>
  <si>
    <t>13,6+3,2+35,0</t>
  </si>
  <si>
    <t>130</t>
  </si>
  <si>
    <t>953334421</t>
  </si>
  <si>
    <t>Těsnící plech do pracovních spar betonových kcí s bitumenovým povrchem oboustranným š 125 mm</t>
  </si>
  <si>
    <t>965883254</t>
  </si>
  <si>
    <t>https://podminky.urs.cz/item/CS_URS_2025_01/953334421</t>
  </si>
  <si>
    <t>131</t>
  </si>
  <si>
    <t>953334617</t>
  </si>
  <si>
    <t>Těsnící křížový plech do řízených smršťovacích spar betonových kcí š přes 150 do 200 mm</t>
  </si>
  <si>
    <t>212874389</t>
  </si>
  <si>
    <t>https://podminky.urs.cz/item/CS_URS_2025_01/953334617</t>
  </si>
  <si>
    <t>13,6+3,2</t>
  </si>
  <si>
    <t>Bourání konstrukcí</t>
  </si>
  <si>
    <t>132</t>
  </si>
  <si>
    <t>713130853</t>
  </si>
  <si>
    <t>Odstranění tepelné izolace stěn lepené z polystyrenu tl přes 100 do 200 mm</t>
  </si>
  <si>
    <t>-813653200</t>
  </si>
  <si>
    <t>https://podminky.urs.cz/item/CS_URS_2025_01/713130853</t>
  </si>
  <si>
    <t>(4,7+4,05)*2,9</t>
  </si>
  <si>
    <t>133</t>
  </si>
  <si>
    <t>725210821</t>
  </si>
  <si>
    <t>Demontáž umyvadel bez výtokových armatur</t>
  </si>
  <si>
    <t>soubor</t>
  </si>
  <si>
    <t>1047647912</t>
  </si>
  <si>
    <t>https://podminky.urs.cz/item/CS_URS_2025_01/725210821</t>
  </si>
  <si>
    <t>134</t>
  </si>
  <si>
    <t>725240812</t>
  </si>
  <si>
    <t>Demontáž vaniček sprchových bez výtokových armatur</t>
  </si>
  <si>
    <t>893527783</t>
  </si>
  <si>
    <t>https://podminky.urs.cz/item/CS_URS_2025_01/725240812</t>
  </si>
  <si>
    <t>135</t>
  </si>
  <si>
    <t>725310823</t>
  </si>
  <si>
    <t>Demontáž dřez jednoduchý vestavěný v kuchyňských sestavách bez výtokových armatur</t>
  </si>
  <si>
    <t>1694995624</t>
  </si>
  <si>
    <t>https://podminky.urs.cz/item/CS_URS_2025_01/725310823</t>
  </si>
  <si>
    <t>136</t>
  </si>
  <si>
    <t>763431801</t>
  </si>
  <si>
    <t>Demontáž minerálního podhledu zavěšeného na viditelném roštu</t>
  </si>
  <si>
    <t>1636595270</t>
  </si>
  <si>
    <t>https://podminky.urs.cz/item/CS_URS_2025_01/763431801</t>
  </si>
  <si>
    <t xml:space="preserve">Poznámka k souboru cen:_x000d_
1. V cenách demontáže podhledu -1801 až -1821 jsou započteny náklady na kompletní demontáž podhledu, tj. nosné konstrukce i panelů. </t>
  </si>
  <si>
    <t>"m.č.S023:" 15,0</t>
  </si>
  <si>
    <t>"m.č.S024:" 11,6</t>
  </si>
  <si>
    <t>"m.č.S025:" 16,9</t>
  </si>
  <si>
    <t>"m.č.S027:" 14,4</t>
  </si>
  <si>
    <t>"m.č.S028:" 14,4</t>
  </si>
  <si>
    <t>"m.č.S029:" 14,4</t>
  </si>
  <si>
    <t>"m.č.S030:" 14,4</t>
  </si>
  <si>
    <t>"m.č.S032:" 17,8</t>
  </si>
  <si>
    <t>"m.č.S033:" 7,1</t>
  </si>
  <si>
    <t>"m.č.S034:" 1,2*2,4</t>
  </si>
  <si>
    <t>"m.č.S039:" 7,7</t>
  </si>
  <si>
    <t>137</t>
  </si>
  <si>
    <t>763431-R11</t>
  </si>
  <si>
    <t>Demontáž komponentů podhledu - svítidla, výustky</t>
  </si>
  <si>
    <t>-317534022</t>
  </si>
  <si>
    <t>138</t>
  </si>
  <si>
    <t>763431871</t>
  </si>
  <si>
    <t>Demontáž vyjímatelných panelů minerálního podhledu připevněných na zavěšeném roštu</t>
  </si>
  <si>
    <t>423421265</t>
  </si>
  <si>
    <t>https://podminky.urs.cz/item/CS_URS_2025_01/763431871</t>
  </si>
  <si>
    <t>"m.č.S002 - SIL.0.01:" 7,9</t>
  </si>
  <si>
    <t>"m.č.S031 - SIL.0.04:" 4,5</t>
  </si>
  <si>
    <t>"m.č.S034 - SIL.0.02:" 53,4</t>
  </si>
  <si>
    <t>139</t>
  </si>
  <si>
    <t>764002861</t>
  </si>
  <si>
    <t>Demontáž oplechování říms a ozdobných prvků do suti</t>
  </si>
  <si>
    <t>1039277561</t>
  </si>
  <si>
    <t>https://podminky.urs.cz/item/CS_URS_2025_01/764002861</t>
  </si>
  <si>
    <t>140</t>
  </si>
  <si>
    <t>766491851</t>
  </si>
  <si>
    <t>Demontáž prahů dveří jednokřídlových</t>
  </si>
  <si>
    <t>261119223</t>
  </si>
  <si>
    <t>https://podminky.urs.cz/item/CS_URS_2025_01/766491851</t>
  </si>
  <si>
    <t>141</t>
  </si>
  <si>
    <t>766691914</t>
  </si>
  <si>
    <t>Vyvěšení nebo zavěšení dřevěných křídel dveří pl do 2 m2</t>
  </si>
  <si>
    <t>1560514962</t>
  </si>
  <si>
    <t>https://podminky.urs.cz/item/CS_URS_2025_01/766691914</t>
  </si>
  <si>
    <t>142</t>
  </si>
  <si>
    <t>766691915</t>
  </si>
  <si>
    <t>Vyvěšení nebo zavěšení dřevěných křídel dveří pl přes 2 m2</t>
  </si>
  <si>
    <t>-281851758</t>
  </si>
  <si>
    <t>https://podminky.urs.cz/item/CS_URS_2025_01/766691915</t>
  </si>
  <si>
    <t>143</t>
  </si>
  <si>
    <t>766812820</t>
  </si>
  <si>
    <t>Demontáž kuchyňských linek dřevěných nebo kovových dl do 1,5 m</t>
  </si>
  <si>
    <t>-652506655</t>
  </si>
  <si>
    <t>https://podminky.urs.cz/item/CS_URS_2025_01/766812820</t>
  </si>
  <si>
    <t>144</t>
  </si>
  <si>
    <t>766812840</t>
  </si>
  <si>
    <t>Demontáž kuchyňských linek dřevěných nebo kovových dl přes 1,8 do 2,1 m</t>
  </si>
  <si>
    <t>1743504391</t>
  </si>
  <si>
    <t>https://podminky.urs.cz/item/CS_URS_2025_01/766812840</t>
  </si>
  <si>
    <t>145</t>
  </si>
  <si>
    <t>767641800</t>
  </si>
  <si>
    <t>Demontáž zárubní dveří odřezáním plochy do 2,5 m2</t>
  </si>
  <si>
    <t>737675132</t>
  </si>
  <si>
    <t>https://podminky.urs.cz/item/CS_URS_2025_01/767641800</t>
  </si>
  <si>
    <t>146</t>
  </si>
  <si>
    <t>771473810</t>
  </si>
  <si>
    <t>Demontáž soklíků z dlaždic keramických lepených rovných</t>
  </si>
  <si>
    <t>-906589995</t>
  </si>
  <si>
    <t>https://podminky.urs.cz/item/CS_URS_2025_01/771473810</t>
  </si>
  <si>
    <t>"m.č.S034:" 1,2*2</t>
  </si>
  <si>
    <t>"m.č.S039:" 0,6*2</t>
  </si>
  <si>
    <t>147</t>
  </si>
  <si>
    <t>771573810</t>
  </si>
  <si>
    <t>Demontáž podlah z dlaždic keramických lepených</t>
  </si>
  <si>
    <t>899794008</t>
  </si>
  <si>
    <t>https://podminky.urs.cz/item/CS_URS_2025_01/771573810</t>
  </si>
  <si>
    <t>"m.č.S039:" 0,6*2,35</t>
  </si>
  <si>
    <t>148</t>
  </si>
  <si>
    <t>776201812</t>
  </si>
  <si>
    <t>Demontáž lepených povlakových podlah s podložkou ručně</t>
  </si>
  <si>
    <t>-821636736</t>
  </si>
  <si>
    <t>https://podminky.urs.cz/item/CS_URS_2025_01/776201812</t>
  </si>
  <si>
    <t>"m.č.S025:" 16,9+1,1*0,1</t>
  </si>
  <si>
    <t>"m.č.S026:" 1,4+0,7*0,1+0,9*0,65</t>
  </si>
  <si>
    <t>"m.č.S028:" 14,4+1,1*0,1+1,3*0,5</t>
  </si>
  <si>
    <t>"m.č.S029:" 14,4+1,1*0,1</t>
  </si>
  <si>
    <t>"m.č.S030:" 14,4+1,1*0,1+1,3*0,5</t>
  </si>
  <si>
    <t>"m.č.S032:" 17,8+1,1*0,1</t>
  </si>
  <si>
    <t>"m.č.S033:" 7,1+2,05*0,45</t>
  </si>
  <si>
    <t>149</t>
  </si>
  <si>
    <t>776410811</t>
  </si>
  <si>
    <t>Odstranění soklíků a lišt pryžových nebo plastových</t>
  </si>
  <si>
    <t>741788933</t>
  </si>
  <si>
    <t>https://podminky.urs.cz/item/CS_URS_2025_01/776410811</t>
  </si>
  <si>
    <t>"m.č.S025:" (3,35+5,55)*2</t>
  </si>
  <si>
    <t>"m.č.S026:" (1,0+1,4+0,65)*2</t>
  </si>
  <si>
    <t>"m.č.S028:" (2,6+5,55+0,5)*2</t>
  </si>
  <si>
    <t>"m.č.S029:" (2,6+5,55)*2</t>
  </si>
  <si>
    <t>"m.č.S030:" (2,6+5,55+0,5)*2</t>
  </si>
  <si>
    <t>"m.č.S032:" (2,9+6,15)*2</t>
  </si>
  <si>
    <t>"m.č.S033:" (2,9+2,5+1,6+0,45)*2</t>
  </si>
  <si>
    <t>150</t>
  </si>
  <si>
    <t>961055111</t>
  </si>
  <si>
    <t>Bourání základů ze ŽB</t>
  </si>
  <si>
    <t>1714044731</t>
  </si>
  <si>
    <t>https://podminky.urs.cz/item/CS_URS_2025_01/961055111</t>
  </si>
  <si>
    <t>(4,7+4,05)*1,05*0,2</t>
  </si>
  <si>
    <t>151</t>
  </si>
  <si>
    <t>962031132</t>
  </si>
  <si>
    <t>Bourání příček nebo přizdívek z cihel pálených tl do 100 mm</t>
  </si>
  <si>
    <t>-1293202450</t>
  </si>
  <si>
    <t>https://podminky.urs.cz/item/CS_URS_2025_01/962031132</t>
  </si>
  <si>
    <t>"m.č.S026:" 0,9*2,2-0,7*1,97</t>
  </si>
  <si>
    <t>"m.č.S028:" 1,3*2,2-1,1*1,97</t>
  </si>
  <si>
    <t>"m.č.S030:" 1,3*2,2-1,1*1,97</t>
  </si>
  <si>
    <t>"m.č.S033:" 1,6*3,38</t>
  </si>
  <si>
    <t>152</t>
  </si>
  <si>
    <t>962031133</t>
  </si>
  <si>
    <t>Bourání příček nebo přizdívek z cihel pálených tl přes 100 do 150 mm</t>
  </si>
  <si>
    <t>-371513469</t>
  </si>
  <si>
    <t>https://podminky.urs.cz/item/CS_URS_2025_01/962031133</t>
  </si>
  <si>
    <t>"m.č.S029:" 5,55*2*3,38</t>
  </si>
  <si>
    <t>"m.č.S032:" 2,9*3,38-1,1*1,97</t>
  </si>
  <si>
    <t>"m.č.S039:" 2,35*3,38-1,1*1,97</t>
  </si>
  <si>
    <t>153</t>
  </si>
  <si>
    <t>966080115</t>
  </si>
  <si>
    <t>Bourání kontaktního zateplení z desek z minerální vlny tl přes 120 do 180 mm</t>
  </si>
  <si>
    <t>1765984437</t>
  </si>
  <si>
    <t>https://podminky.urs.cz/item/CS_URS_2025_01/966080115</t>
  </si>
  <si>
    <t>154</t>
  </si>
  <si>
    <t>967031132</t>
  </si>
  <si>
    <t>Přisekání rovných ostění v cihelném zdivu na MV nebo MVC</t>
  </si>
  <si>
    <t>-2128403611</t>
  </si>
  <si>
    <t>https://podminky.urs.cz/item/CS_URS_2025_01/967031132</t>
  </si>
  <si>
    <t>155</t>
  </si>
  <si>
    <t>971033131</t>
  </si>
  <si>
    <t>Vybourání otvorů ve zdivu cihelném D do 60 mm na MVC nebo MV tl do 150 mm</t>
  </si>
  <si>
    <t>714973094</t>
  </si>
  <si>
    <t>https://podminky.urs.cz/item/CS_URS_2025_01/971033131</t>
  </si>
  <si>
    <t>Viz. PD stavební část - výkresy půdorysů</t>
  </si>
  <si>
    <t>Viz. PD profesí - výkresy půdorysů</t>
  </si>
  <si>
    <t>156</t>
  </si>
  <si>
    <t>971033141</t>
  </si>
  <si>
    <t>Vybourání otvorů ve zdivu cihelném D do 60 mm na MVC nebo MV tl do 300 mm</t>
  </si>
  <si>
    <t>-228685980</t>
  </si>
  <si>
    <t>https://podminky.urs.cz/item/CS_URS_2025_01/971033141</t>
  </si>
  <si>
    <t>157</t>
  </si>
  <si>
    <t>971033161</t>
  </si>
  <si>
    <t>Vybourání otvorů ve zdivu cihelném D do 60 mm na MVC nebo MV tl do 600 mm</t>
  </si>
  <si>
    <t>1809934271</t>
  </si>
  <si>
    <t>https://podminky.urs.cz/item/CS_URS_2025_01/971033161</t>
  </si>
  <si>
    <t>158</t>
  </si>
  <si>
    <t>971033171</t>
  </si>
  <si>
    <t>Vybourání otvorů ve zdivu cihelném D do 60 mm na MVC nebo MV tl do 750 mm</t>
  </si>
  <si>
    <t>909666059</t>
  </si>
  <si>
    <t>https://podminky.urs.cz/item/CS_URS_2025_01/971033171</t>
  </si>
  <si>
    <t>159</t>
  </si>
  <si>
    <t>971033181</t>
  </si>
  <si>
    <t>Vybourání otvorů ve zdivu cihelném D do 60 mm na MVC nebo MV tl do 900 mm</t>
  </si>
  <si>
    <t>-47368337</t>
  </si>
  <si>
    <t>https://podminky.urs.cz/item/CS_URS_2025_01/971033181</t>
  </si>
  <si>
    <t>160</t>
  </si>
  <si>
    <t>971033231</t>
  </si>
  <si>
    <t>Vybourání otvorů ve zdivu cihelném pl do 0,0225 m2 na MVC nebo MV tl do 150 mm</t>
  </si>
  <si>
    <t>-1957900007</t>
  </si>
  <si>
    <t>https://podminky.urs.cz/item/CS_URS_2025_01/971033231</t>
  </si>
  <si>
    <t>161</t>
  </si>
  <si>
    <t>971033241</t>
  </si>
  <si>
    <t>Vybourání otvorů ve zdivu cihelném pl do 0,0225 m2 na MVC nebo MV tl do 300 mm</t>
  </si>
  <si>
    <t>-656026196</t>
  </si>
  <si>
    <t>https://podminky.urs.cz/item/CS_URS_2025_01/971033241</t>
  </si>
  <si>
    <t>162</t>
  </si>
  <si>
    <t>971033251</t>
  </si>
  <si>
    <t>Vybourání otvorů ve zdivu cihelném pl do 0,0225 m2 na MVC nebo MV tl do 450 mm</t>
  </si>
  <si>
    <t>-1599233590</t>
  </si>
  <si>
    <t>https://podminky.urs.cz/item/CS_URS_2025_01/971033251</t>
  </si>
  <si>
    <t>163</t>
  </si>
  <si>
    <t>971033261</t>
  </si>
  <si>
    <t>Vybourání otvorů ve zdivu cihelném pl do 0,0225 m2 na MVC nebo MV tl do 600 mm</t>
  </si>
  <si>
    <t>-2109049100</t>
  </si>
  <si>
    <t>https://podminky.urs.cz/item/CS_URS_2025_01/971033261</t>
  </si>
  <si>
    <t>164</t>
  </si>
  <si>
    <t>971033331</t>
  </si>
  <si>
    <t>Vybourání otvorů ve zdivu cihelném pl do 0,09 m2 na MVC nebo MV tl do 150 mm</t>
  </si>
  <si>
    <t>-1407697750</t>
  </si>
  <si>
    <t>https://podminky.urs.cz/item/CS_URS_2025_01/971033331</t>
  </si>
  <si>
    <t>165</t>
  </si>
  <si>
    <t>971033341</t>
  </si>
  <si>
    <t>Vybourání otvorů ve zdivu cihelném pl do 0,09 m2 na MVC nebo MV tl do 300 mm</t>
  </si>
  <si>
    <t>-798528009</t>
  </si>
  <si>
    <t>https://podminky.urs.cz/item/CS_URS_2025_01/971033341</t>
  </si>
  <si>
    <t>166</t>
  </si>
  <si>
    <t>971033351</t>
  </si>
  <si>
    <t>Vybourání otvorů ve zdivu cihelném pl do 0,09 m2 na MVC nebo MV tl do 450 mm</t>
  </si>
  <si>
    <t>1453153727</t>
  </si>
  <si>
    <t>https://podminky.urs.cz/item/CS_URS_2025_01/971033351</t>
  </si>
  <si>
    <t>167</t>
  </si>
  <si>
    <t>971033361</t>
  </si>
  <si>
    <t>Vybourání otvorů ve zdivu cihelném pl do 0,09 m2 na MVC nebo MV tl do 600 mm</t>
  </si>
  <si>
    <t>-1550163688</t>
  </si>
  <si>
    <t>https://podminky.urs.cz/item/CS_URS_2025_01/971033361</t>
  </si>
  <si>
    <t>168</t>
  </si>
  <si>
    <t>971033371</t>
  </si>
  <si>
    <t>Vybourání otvorů ve zdivu cihelném pl do 0,09 m2 na MVC nebo MV tl do 750 mm</t>
  </si>
  <si>
    <t>1424603008</t>
  </si>
  <si>
    <t>https://podminky.urs.cz/item/CS_URS_2025_01/971033371</t>
  </si>
  <si>
    <t>169</t>
  </si>
  <si>
    <t>971033381</t>
  </si>
  <si>
    <t>Vybourání otvorů ve zdivu cihelném pl do 0,09 m2 na MVC nebo MV tl do 900 mm</t>
  </si>
  <si>
    <t>-888558824</t>
  </si>
  <si>
    <t>https://podminky.urs.cz/item/CS_URS_2025_01/971033381</t>
  </si>
  <si>
    <t>170</t>
  </si>
  <si>
    <t>971033681</t>
  </si>
  <si>
    <t>Vybourání otvorů ve zdivu cihelném pl do 4 m2 na MVC nebo MV tl do 900 mm</t>
  </si>
  <si>
    <t>1696305921</t>
  </si>
  <si>
    <t>https://podminky.urs.cz/item/CS_URS_2025_01/971033681</t>
  </si>
  <si>
    <t>1,38*2,3*0,75</t>
  </si>
  <si>
    <t>1,1*2,3*0,75</t>
  </si>
  <si>
    <t>171</t>
  </si>
  <si>
    <t>972054_R1</t>
  </si>
  <si>
    <t>Vybourání otvorů v ŽB stropech nebo klenbách pl do 0,09 m2 tl 250 mm</t>
  </si>
  <si>
    <t>732904192</t>
  </si>
  <si>
    <t>Profese:</t>
  </si>
  <si>
    <t>172</t>
  </si>
  <si>
    <t>972054_R2</t>
  </si>
  <si>
    <t>Vybourání otvorů v ŽB stropech nebo klenbách pl do 0,25 m2 tl 250 mm</t>
  </si>
  <si>
    <t>-2103054172</t>
  </si>
  <si>
    <t>Profese</t>
  </si>
  <si>
    <t>173</t>
  </si>
  <si>
    <t>974049154</t>
  </si>
  <si>
    <t>Vysekání rýh v betonových zdech hl do 100 mm š do 150 mm</t>
  </si>
  <si>
    <t>-1368571129</t>
  </si>
  <si>
    <t>https://podminky.urs.cz/item/CS_URS_2025_01/974049154</t>
  </si>
  <si>
    <t>2,5</t>
  </si>
  <si>
    <t>174</t>
  </si>
  <si>
    <t>974031121</t>
  </si>
  <si>
    <t>Vysekání rýh ve zdivu cihelném hl do 30 mm š do 30 mm</t>
  </si>
  <si>
    <t>-1777379196</t>
  </si>
  <si>
    <t>https://podminky.urs.cz/item/CS_URS_2025_01/974031121</t>
  </si>
  <si>
    <t>175</t>
  </si>
  <si>
    <t>974031122</t>
  </si>
  <si>
    <t>Vysekání rýh ve zdivu cihelném hl do 30 mm š do 70 mm</t>
  </si>
  <si>
    <t>-1345686416</t>
  </si>
  <si>
    <t>https://podminky.urs.cz/item/CS_URS_2025_01/974031122</t>
  </si>
  <si>
    <t>176</t>
  </si>
  <si>
    <t>974031133</t>
  </si>
  <si>
    <t>Vysekání rýh ve zdivu cihelném hl do 50 mm š do 100 mm</t>
  </si>
  <si>
    <t>162486052</t>
  </si>
  <si>
    <t>https://podminky.urs.cz/item/CS_URS_2025_01/974031133</t>
  </si>
  <si>
    <t>177</t>
  </si>
  <si>
    <t>974031134</t>
  </si>
  <si>
    <t>Vysekání rýh ve zdivu cihelném hl do 50 mm š do 150 mm</t>
  </si>
  <si>
    <t>519840387</t>
  </si>
  <si>
    <t>https://podminky.urs.cz/item/CS_URS_2025_01/974031134</t>
  </si>
  <si>
    <t>178</t>
  </si>
  <si>
    <t>974031142</t>
  </si>
  <si>
    <t>Vysekání rýh ve zdivu cihelném hl do 70 mm š do 70 mm</t>
  </si>
  <si>
    <t>-540727564</t>
  </si>
  <si>
    <t>https://podminky.urs.cz/item/CS_URS_2025_01/974031142</t>
  </si>
  <si>
    <t>179</t>
  </si>
  <si>
    <t>974031144</t>
  </si>
  <si>
    <t>Vysekání rýh ve zdivu cihelném hl do 70 mm š do 150 mm</t>
  </si>
  <si>
    <t>2128227464</t>
  </si>
  <si>
    <t>https://podminky.urs.cz/item/CS_URS_2025_01/974031144</t>
  </si>
  <si>
    <t>180</t>
  </si>
  <si>
    <t>974031153</t>
  </si>
  <si>
    <t>Vysekání rýh ve zdivu cihelném hl do 100 mm š do 100 mm</t>
  </si>
  <si>
    <t>-817757371</t>
  </si>
  <si>
    <t>https://podminky.urs.cz/item/CS_URS_2025_01/974031153</t>
  </si>
  <si>
    <t>181</t>
  </si>
  <si>
    <t>974031154</t>
  </si>
  <si>
    <t>Vysekání rýh ve zdivu cihelném hl do 100 mm š do 150 mm</t>
  </si>
  <si>
    <t>182021958</t>
  </si>
  <si>
    <t>https://podminky.urs.cz/item/CS_URS_2025_01/974031154</t>
  </si>
  <si>
    <t>182</t>
  </si>
  <si>
    <t>974031666</t>
  </si>
  <si>
    <t>Vysekání rýh ve zdivu cihelném pro vtahování nosníků hl do 150 mm v do 250 mm</t>
  </si>
  <si>
    <t>-782832372</t>
  </si>
  <si>
    <t>https://podminky.urs.cz/item/CS_URS_2025_01/974031666</t>
  </si>
  <si>
    <t>6*2,1+6*1,6</t>
  </si>
  <si>
    <t>183</t>
  </si>
  <si>
    <t>975022441</t>
  </si>
  <si>
    <t>Podchycení nadzákladového zdiva tl přes 600 do 900 mm dřevěnou výztuhou v do 3 m dl podchycení do 3 m</t>
  </si>
  <si>
    <t>-137665284</t>
  </si>
  <si>
    <t>https://podminky.urs.cz/item/CS_URS_2025_01/975022441</t>
  </si>
  <si>
    <t>Nové otvory</t>
  </si>
  <si>
    <t>"HEB120:" 2,1+1,6</t>
  </si>
  <si>
    <t>184</t>
  </si>
  <si>
    <t>976074121</t>
  </si>
  <si>
    <t>Vybourání kotevních želez ze zdiva cihelného na MV nebo MVC</t>
  </si>
  <si>
    <t>-56122786</t>
  </si>
  <si>
    <t>https://podminky.urs.cz/item/CS_URS_2025_01/976074121</t>
  </si>
  <si>
    <t>Provázání zdiva s nosnou konstrukcí</t>
  </si>
  <si>
    <t>"Předpoklad:" 28</t>
  </si>
  <si>
    <t>185</t>
  </si>
  <si>
    <t>976082131</t>
  </si>
  <si>
    <t>Vybourání objímek, držáků nebo věšáků ze zdiva cihelného</t>
  </si>
  <si>
    <t>-1651674016</t>
  </si>
  <si>
    <t>https://podminky.urs.cz/item/CS_URS_2025_01/976082131</t>
  </si>
  <si>
    <t>Viz PD stavební část - výkresy půdorysu, výkresy řezů a pohledů a Tech.zpr.</t>
  </si>
  <si>
    <t>Předpoklad</t>
  </si>
  <si>
    <t>186</t>
  </si>
  <si>
    <t>977151113</t>
  </si>
  <si>
    <t>Jádrové vrty diamantovými korunkami do stavebních materiálů D přes 40 do 50 mm</t>
  </si>
  <si>
    <t>1960178227</t>
  </si>
  <si>
    <t>https://podminky.urs.cz/item/CS_URS_2025_01/977151113</t>
  </si>
  <si>
    <t>0,75*12</t>
  </si>
  <si>
    <t>187</t>
  </si>
  <si>
    <t>977151118</t>
  </si>
  <si>
    <t>Jádrové vrty diamantovými korunkami do stavebních materiálů D přes 90 do 100 mm</t>
  </si>
  <si>
    <t>-1728045479</t>
  </si>
  <si>
    <t>https://podminky.urs.cz/item/CS_URS_2025_01/977151118</t>
  </si>
  <si>
    <t>6,0</t>
  </si>
  <si>
    <t>188</t>
  </si>
  <si>
    <t>977151123</t>
  </si>
  <si>
    <t>Jádrové vrty diamantovými korunkami do stavebních materiálů D přes 130 do 150 mm</t>
  </si>
  <si>
    <t>-341565408</t>
  </si>
  <si>
    <t>https://podminky.urs.cz/item/CS_URS_2025_01/977151123</t>
  </si>
  <si>
    <t>4,5</t>
  </si>
  <si>
    <t>189</t>
  </si>
  <si>
    <t>977151125</t>
  </si>
  <si>
    <t>Jádrové vrty diamantovými korunkami do stavebních materiálů D přes 180 do 200 mm</t>
  </si>
  <si>
    <t>196953900</t>
  </si>
  <si>
    <t>https://podminky.urs.cz/item/CS_URS_2025_01/977151125</t>
  </si>
  <si>
    <t>2,0</t>
  </si>
  <si>
    <t>190</t>
  </si>
  <si>
    <t>977151128</t>
  </si>
  <si>
    <t>Jádrové vrty diamantovými korunkami do stavebních materiálů D přes 250 do 300 mm</t>
  </si>
  <si>
    <t>272676129</t>
  </si>
  <si>
    <t>https://podminky.urs.cz/item/CS_URS_2025_01/977151128</t>
  </si>
  <si>
    <t>1,5</t>
  </si>
  <si>
    <t>191</t>
  </si>
  <si>
    <t>977151212</t>
  </si>
  <si>
    <t>Jádrové vrty dovrchní diamantovými korunkami do stavebních materiálů D přes 35 do 40 mm</t>
  </si>
  <si>
    <t>-815078329</t>
  </si>
  <si>
    <t>https://podminky.urs.cz/item/CS_URS_2025_01/977151212</t>
  </si>
  <si>
    <t>12,0</t>
  </si>
  <si>
    <t>192</t>
  </si>
  <si>
    <t>977151216</t>
  </si>
  <si>
    <t>Jádrové vrty dovrchní diamantovými korunkami do stavebních materiálů D přes 70 do 80 mm</t>
  </si>
  <si>
    <t>148604237</t>
  </si>
  <si>
    <t>https://podminky.urs.cz/item/CS_URS_2025_01/977151216</t>
  </si>
  <si>
    <t>6,5</t>
  </si>
  <si>
    <t>193</t>
  </si>
  <si>
    <t>977151218</t>
  </si>
  <si>
    <t>Jádrové vrty dovrchní diamantovými korunkami do stavebních materiálů D přes 90 do 100 mm</t>
  </si>
  <si>
    <t>-1459671525</t>
  </si>
  <si>
    <t>https://podminky.urs.cz/item/CS_URS_2025_01/977151218</t>
  </si>
  <si>
    <t>3,5</t>
  </si>
  <si>
    <t>194</t>
  </si>
  <si>
    <t>977151223</t>
  </si>
  <si>
    <t>Jádrové vrty dovrchní diamantovými korunkami do stavebních materiálů D přes 130 do 150 mm</t>
  </si>
  <si>
    <t>378632265</t>
  </si>
  <si>
    <t>https://podminky.urs.cz/item/CS_URS_2025_01/977151223</t>
  </si>
  <si>
    <t>195</t>
  </si>
  <si>
    <t>977151225</t>
  </si>
  <si>
    <t>Jádrové vrty dovrchní diamantovými korunkami do stavebních materiálů D přes 180 do 200 mm</t>
  </si>
  <si>
    <t>1784517059</t>
  </si>
  <si>
    <t>https://podminky.urs.cz/item/CS_URS_2025_01/977151225</t>
  </si>
  <si>
    <t>1,0</t>
  </si>
  <si>
    <t>196</t>
  </si>
  <si>
    <t>977211123</t>
  </si>
  <si>
    <t>Řezání stěnovou pilou kcí z cihel nebo tvárnic hl přes 350 do 420 mm</t>
  </si>
  <si>
    <t>-351774548</t>
  </si>
  <si>
    <t>https://podminky.urs.cz/item/CS_URS_2025_01/977211123</t>
  </si>
  <si>
    <t>2,3*2*2</t>
  </si>
  <si>
    <t>197</t>
  </si>
  <si>
    <t>977312112</t>
  </si>
  <si>
    <t>Řezání stávajících betonových mazanin vyztužených hl do 100 mm</t>
  </si>
  <si>
    <t>473367754</t>
  </si>
  <si>
    <t>https://podminky.urs.cz/item/CS_URS_2025_01/977312112</t>
  </si>
  <si>
    <t>Pro založení nových příček</t>
  </si>
  <si>
    <t>2,35*2</t>
  </si>
  <si>
    <t>198</t>
  </si>
  <si>
    <t>978013141</t>
  </si>
  <si>
    <t>Otlučení (osekání) vnitřní vápenné nebo vápenocementové omítky stěn v rozsahu přes 10 do 30 %</t>
  </si>
  <si>
    <t>-2054670110</t>
  </si>
  <si>
    <t>https://podminky.urs.cz/item/CS_URS_2025_01/978013141</t>
  </si>
  <si>
    <t>199</t>
  </si>
  <si>
    <t>978059541</t>
  </si>
  <si>
    <t>Odsekání a odebrání obkladů stěn z vnitřních obkládaček plochy přes 1 m2</t>
  </si>
  <si>
    <t>-2054564081</t>
  </si>
  <si>
    <t>https://podminky.urs.cz/item/CS_URS_2025_01/978059541</t>
  </si>
  <si>
    <t>"m.č.S023:" 1,55*1,5</t>
  </si>
  <si>
    <t>"m.č.S024:" 0,95*1,5</t>
  </si>
  <si>
    <t>"m.č.S025:" 2,4*1,5</t>
  </si>
  <si>
    <t>"m.č.S028:" (1,25+0,5)*1,5</t>
  </si>
  <si>
    <t>"m.č.S030:" (1,25+0,5)*1,5</t>
  </si>
  <si>
    <t>"m.č.S032:" (1,25+1,55)*1,5</t>
  </si>
  <si>
    <t>"m.č.S033:" (1,3+1,6+0,6)*1,5</t>
  </si>
  <si>
    <t>Přesuny hmot a suti</t>
  </si>
  <si>
    <t>200</t>
  </si>
  <si>
    <t>997006002</t>
  </si>
  <si>
    <t>Strojové třídění stavebního odpadu</t>
  </si>
  <si>
    <t>1628779636</t>
  </si>
  <si>
    <t>https://podminky.urs.cz/item/CS_URS_2025_01/997006002</t>
  </si>
  <si>
    <t>201</t>
  </si>
  <si>
    <t>997013151</t>
  </si>
  <si>
    <t>Vnitrostaveništní doprava suti a vybouraných hmot pro budovy v do 6 m s omezením mechanizace</t>
  </si>
  <si>
    <t>-1897106632</t>
  </si>
  <si>
    <t>https://podminky.urs.cz/item/CS_URS_2025_01/997013151</t>
  </si>
  <si>
    <t>202</t>
  </si>
  <si>
    <t>997013509</t>
  </si>
  <si>
    <t>Příplatek k odvozu suti a vybouraných hmot na skládku ZKD 1 km přes 1 km</t>
  </si>
  <si>
    <t>2135484083</t>
  </si>
  <si>
    <t>https://podminky.urs.cz/item/CS_URS_2025_01/997013509</t>
  </si>
  <si>
    <t>49,212*19 'Přepočtené koeficientem množství</t>
  </si>
  <si>
    <t>203</t>
  </si>
  <si>
    <t>997013511</t>
  </si>
  <si>
    <t>Odvoz suti a vybouraných hmot z meziskládky na skládku do 1 km s naložením a se složením</t>
  </si>
  <si>
    <t>-122087168</t>
  </si>
  <si>
    <t>https://podminky.urs.cz/item/CS_URS_2025_01/997013511</t>
  </si>
  <si>
    <t>204</t>
  </si>
  <si>
    <t>997013814</t>
  </si>
  <si>
    <t>Poplatek za uložení na skládce (skládkovné) stavebního odpadu izolací kód odpadu 17 06 04</t>
  </si>
  <si>
    <t>214129285</t>
  </si>
  <si>
    <t>https://podminky.urs.cz/item/CS_URS_2025_01/997013814</t>
  </si>
  <si>
    <t>49,212*0,005 'Přepočtené koeficientem množství</t>
  </si>
  <si>
    <t>205</t>
  </si>
  <si>
    <t>997013847</t>
  </si>
  <si>
    <t>Poplatek za uložení na skládce (skládkovné) odpadu asfaltového s dehtem kód odpadu 17 03 01</t>
  </si>
  <si>
    <t>2120573241</t>
  </si>
  <si>
    <t>https://podminky.urs.cz/item/CS_URS_2025_01/997013847</t>
  </si>
  <si>
    <t>49,212*0,01 'Přepočtené koeficientem množství</t>
  </si>
  <si>
    <t>206</t>
  </si>
  <si>
    <t>997013862</t>
  </si>
  <si>
    <t>Poplatek za uložení stavebního odpadu na recyklační skládce (skládkovné) z armovaného betonu kód odpadu 17 01 01</t>
  </si>
  <si>
    <t>-1077922712</t>
  </si>
  <si>
    <t>https://podminky.urs.cz/item/CS_URS_2025_01/997013862</t>
  </si>
  <si>
    <t>49,212*0,1 'Přepočtené koeficientem množství</t>
  </si>
  <si>
    <t>207</t>
  </si>
  <si>
    <t>997013869</t>
  </si>
  <si>
    <t>Poplatek za uložení stavebního odpadu na recyklační skládce (skládkovné) ze směsí betonu, cihel a keramických výrobků kód odpadu 17 01 07</t>
  </si>
  <si>
    <t>317934092</t>
  </si>
  <si>
    <t>https://podminky.urs.cz/item/CS_URS_2025_01/997013869</t>
  </si>
  <si>
    <t>49,212*0,8 'Přepočtené koeficientem množství</t>
  </si>
  <si>
    <t>208</t>
  </si>
  <si>
    <t>997013871</t>
  </si>
  <si>
    <t>Poplatek za uložení stavebního odpadu na recyklační skládce (skládkovné) směsného stavebního a demoličního kód odpadu 17 09 04</t>
  </si>
  <si>
    <t>943244041</t>
  </si>
  <si>
    <t>https://podminky.urs.cz/item/CS_URS_2025_01/997013871</t>
  </si>
  <si>
    <t>49,212*0,075 'Přepočtené koeficientem množství</t>
  </si>
  <si>
    <t>209</t>
  </si>
  <si>
    <t>997321611</t>
  </si>
  <si>
    <t>Nakládání nebo překládání suti a vybouraných hmot</t>
  </si>
  <si>
    <t>2038876766</t>
  </si>
  <si>
    <t>https://podminky.urs.cz/item/CS_URS_2025_01/997321611</t>
  </si>
  <si>
    <t>210</t>
  </si>
  <si>
    <t>998012108</t>
  </si>
  <si>
    <t>Přesun hmot pro budovy monolitické s vyzdívaným obvodovým pláštěm s omezením mechanizace pro budovy v do 6 m</t>
  </si>
  <si>
    <t>-527900938</t>
  </si>
  <si>
    <t>https://podminky.urs.cz/item/CS_URS_2025_01/998012108</t>
  </si>
  <si>
    <t>PSV</t>
  </si>
  <si>
    <t>Práce a dodávky PSV</t>
  </si>
  <si>
    <t>711</t>
  </si>
  <si>
    <t>Izolace proti vodě, vlhkosti a plynům</t>
  </si>
  <si>
    <t>211</t>
  </si>
  <si>
    <t>711111053</t>
  </si>
  <si>
    <t>Provedení izolace proti zemní vlhkosti vodorovné za studena 2x nátěr krystalickou hydroizolací</t>
  </si>
  <si>
    <t>2051497633</t>
  </si>
  <si>
    <t>https://podminky.urs.cz/item/CS_URS_2025_01/711111053</t>
  </si>
  <si>
    <t>Prostor pod schodištěm</t>
  </si>
  <si>
    <t>212</t>
  </si>
  <si>
    <t>24551050</t>
  </si>
  <si>
    <t>stěrka hydroizolační cementová kapilárně aktivní s dodatečnou krystalizací do spodní stavby</t>
  </si>
  <si>
    <t>kg</t>
  </si>
  <si>
    <t>-1934292468</t>
  </si>
  <si>
    <t>12,45125*1,5 'Přepočtené koeficientem množství</t>
  </si>
  <si>
    <t>213</t>
  </si>
  <si>
    <t>711161223</t>
  </si>
  <si>
    <t>Izolace proti zemní vlhkosti nopovou fólií s textilií svislá, výška nopu 9,0 mm</t>
  </si>
  <si>
    <t>880190544</t>
  </si>
  <si>
    <t>https://podminky.urs.cz/item/CS_URS_2025_01/711161223</t>
  </si>
  <si>
    <t>"výtah:" (3,15+2,75*2)*1,4</t>
  </si>
  <si>
    <t>"schodiště:" (4,5+4,1+0,2)*2,3</t>
  </si>
  <si>
    <t>214</t>
  </si>
  <si>
    <t>711161384</t>
  </si>
  <si>
    <t>Izolace proti zemní vlhkosti nopovou fólií ukončení provětrávací lištou</t>
  </si>
  <si>
    <t>1876061867</t>
  </si>
  <si>
    <t>https://podminky.urs.cz/item/CS_URS_2025_01/711161384</t>
  </si>
  <si>
    <t>"schodiště:" (4,5+4,1+0,2)</t>
  </si>
  <si>
    <t>215</t>
  </si>
  <si>
    <t>711411001</t>
  </si>
  <si>
    <t>Provedení izolace proti tlakové vodě vodorovné za studena nátěrem penetračním</t>
  </si>
  <si>
    <t>-149196845</t>
  </si>
  <si>
    <t>https://podminky.urs.cz/item/CS_URS_2025_01/711411001</t>
  </si>
  <si>
    <t>216</t>
  </si>
  <si>
    <t>711412001</t>
  </si>
  <si>
    <t>Provedení izolace proti tlakové vodě svislé za studena nátěrem penetračním</t>
  </si>
  <si>
    <t>-1571378897</t>
  </si>
  <si>
    <t>https://podminky.urs.cz/item/CS_URS_2025_01/711412001</t>
  </si>
  <si>
    <t>"výtah:" (3,15+2,75)*2*1,4</t>
  </si>
  <si>
    <t>"schodiště:" (4,5+4,1)*2*2,15-(4,5+3,9)*1,8</t>
  </si>
  <si>
    <t>217</t>
  </si>
  <si>
    <t>111631500</t>
  </si>
  <si>
    <t>lak penetrační asfaltový</t>
  </si>
  <si>
    <t>-1495740772</t>
  </si>
  <si>
    <t>Podrobný popis viz PD</t>
  </si>
  <si>
    <t>18,45*0,00030+38,38*0,00035</t>
  </si>
  <si>
    <t>218</t>
  </si>
  <si>
    <t>711441559</t>
  </si>
  <si>
    <t>Provedení izolace proti tlakové vodě vodorovné přitavením pásu NAIP</t>
  </si>
  <si>
    <t>1150341871</t>
  </si>
  <si>
    <t>https://podminky.urs.cz/item/CS_URS_2025_01/711441559</t>
  </si>
  <si>
    <t xml:space="preserve">Viz PD stavební část - skladby konstrukcí </t>
  </si>
  <si>
    <t>výměra viz pol. 711411001:</t>
  </si>
  <si>
    <t>"spodní pás:" 18,45</t>
  </si>
  <si>
    <t>"horní pás:" 18,45</t>
  </si>
  <si>
    <t>219</t>
  </si>
  <si>
    <t>711442559</t>
  </si>
  <si>
    <t>Provedení izolace proti tlakové vodě svislé přitavením pásu NAIP</t>
  </si>
  <si>
    <t>480340691</t>
  </si>
  <si>
    <t>https://podminky.urs.cz/item/CS_URS_2025_01/711442559</t>
  </si>
  <si>
    <t>Hydroizolace objektu asfaltovými pásy</t>
  </si>
  <si>
    <t>výměra viz pol. 711412001:</t>
  </si>
  <si>
    <t>"spodní pás:" 38,38</t>
  </si>
  <si>
    <t>"horní pás:" 38,38</t>
  </si>
  <si>
    <t>220</t>
  </si>
  <si>
    <t>62853004</t>
  </si>
  <si>
    <t>pás asfaltový natavitelný modifikovaný SBS s vložkou ze skleněné tkaniny a spalitelnou PE fólií nebo jemnozrnným minerálním posypem na horním povrchu tl 4,0mm</t>
  </si>
  <si>
    <t>354224851</t>
  </si>
  <si>
    <t>spodní natavovací pás</t>
  </si>
  <si>
    <t>18,45*1,15+38,38*1,2</t>
  </si>
  <si>
    <t>221</t>
  </si>
  <si>
    <t>62856011</t>
  </si>
  <si>
    <t>pás asfaltový natavitelný modifikovaný SBS s vložkou z hliníkové fólie s textilií a spalitelnou PE fólií nebo jemnozrnným minerálním posypem na horním povrchu tl 4,0mm</t>
  </si>
  <si>
    <t>-798561949</t>
  </si>
  <si>
    <t>vrchní natavovací pás</t>
  </si>
  <si>
    <t>222</t>
  </si>
  <si>
    <t>998711112</t>
  </si>
  <si>
    <t>Přesun hmot tonážní pro izolace proti vodě, vlhkosti a plynům s omezením mechanizace v objektech v přes 6 do 12 m</t>
  </si>
  <si>
    <t>980845003</t>
  </si>
  <si>
    <t>https://podminky.urs.cz/item/CS_URS_2025_01/998711112</t>
  </si>
  <si>
    <t>712</t>
  </si>
  <si>
    <t>Povlakové krytiny</t>
  </si>
  <si>
    <t>223</t>
  </si>
  <si>
    <t>711161-R9</t>
  </si>
  <si>
    <t>Příchytná kovová ukončující lišta krytiny na nadstřešních konstrukcích</t>
  </si>
  <si>
    <t>-45205716</t>
  </si>
  <si>
    <t>"vytažení na zeď:" 4,3+3,9</t>
  </si>
  <si>
    <t>224</t>
  </si>
  <si>
    <t>712311101</t>
  </si>
  <si>
    <t>Provedení povlakové krytiny střech do 10° za studena lakem penetračním nebo asfaltovým</t>
  </si>
  <si>
    <t>28505596</t>
  </si>
  <si>
    <t>https://podminky.urs.cz/item/CS_URS_2025_01/712311101</t>
  </si>
  <si>
    <t xml:space="preserve">Poznámka k souboru cen:_x000d_
1. Povlakové krytiny střech jednotlivě do 10 m2 se oceňují skladebně cenou příslušné izolace a cenou 712 39-9095 Příplatek za plochu do 10 m2. </t>
  </si>
  <si>
    <t>225</t>
  </si>
  <si>
    <t>712811101</t>
  </si>
  <si>
    <t>Provedení povlakové krytiny vytažením na konstrukce za studena nátěrem penetračním</t>
  </si>
  <si>
    <t>-2032256237</t>
  </si>
  <si>
    <t>https://podminky.urs.cz/item/CS_URS_2025_01/712811101</t>
  </si>
  <si>
    <t>"vytažení na zeď a atiku:" (4,3+3,9)*2*0,8</t>
  </si>
  <si>
    <t>"horní hrana atiky:" (4,3+4,1)*0,2</t>
  </si>
  <si>
    <t>226</t>
  </si>
  <si>
    <t>961934905</t>
  </si>
  <si>
    <t>"viz pol.č.712311101:" 16,77*0,0003</t>
  </si>
  <si>
    <t>"viz pol.č.712811101:" 14,8*0,00035</t>
  </si>
  <si>
    <t>227</t>
  </si>
  <si>
    <t>71234-R01</t>
  </si>
  <si>
    <t>Příplatek za liniové mechanické přikotvení povlakové krytiny kotvami na vzd. max. 200 mm do stropní konstrukce včetně dodávky kotev</t>
  </si>
  <si>
    <t>-1526163352</t>
  </si>
  <si>
    <t>228</t>
  </si>
  <si>
    <t>712363115</t>
  </si>
  <si>
    <t>Provedení povlakové krytiny střech do 10° zaizolování prostupů kruhového průřezu D do 300 mm</t>
  </si>
  <si>
    <t>-1830129613</t>
  </si>
  <si>
    <t>https://podminky.urs.cz/item/CS_URS_2025_01/712363115</t>
  </si>
  <si>
    <t xml:space="preserve">Poznámka k souboru cen:_x000d_
1. Povlakové krytiny střech jednotlivě do 10 m2 se oceňují skladebně cenou příslušné izolace a cenou 712 39-9097 Příplatek za plochu do 10 m2. </t>
  </si>
  <si>
    <t xml:space="preserve">Vpusti </t>
  </si>
  <si>
    <t>ZTI</t>
  </si>
  <si>
    <t>Ostatní</t>
  </si>
  <si>
    <t>229</t>
  </si>
  <si>
    <t>712331111</t>
  </si>
  <si>
    <t>Provedení povlakové krytiny střech do 10° podkladní vrstvy pásy na sucho samolepící</t>
  </si>
  <si>
    <t>-1506209965</t>
  </si>
  <si>
    <t>https://podminky.urs.cz/item/CS_URS_2025_01/712331111</t>
  </si>
  <si>
    <t xml:space="preserve">Poznámka k souboru cen:_x000d_
1. Povlakové krytiny střech jednotlivě do 10 m2 se oceňují skladebně cenou příslušné izolace a cenou 712 39-9096 Příplatek za plochu do 10 m2, a to jen při položení pásů za použití natěradel nebo tmelů za horka. </t>
  </si>
  <si>
    <t>Viz. PD stavební část - výkresy půdorysu základů, 2.PP-4.NP, výkresy řezů A-F a Tech.zpr.</t>
  </si>
  <si>
    <t>Podrobný popis viz PD - Skladby střech</t>
  </si>
  <si>
    <t>Spodní pás</t>
  </si>
  <si>
    <t>230</t>
  </si>
  <si>
    <t>712831101</t>
  </si>
  <si>
    <t>Provedení povlakové krytiny vytažením na konstrukce pásy na sucho AIP, NAIP nebo tkaninou</t>
  </si>
  <si>
    <t>1222468813</t>
  </si>
  <si>
    <t>https://podminky.urs.cz/item/CS_URS_2025_01/712831101</t>
  </si>
  <si>
    <t>"horní hrana atiky:" (4,3+4,1)*2*0,2</t>
  </si>
  <si>
    <t>231</t>
  </si>
  <si>
    <t>62857001</t>
  </si>
  <si>
    <t>pás asfaltový samolepicí modifikovaný SBS s vložkou kombinovanou z různých materiálů a hrubozrnným břidličným posypem na horním povrchu tl 4,6mm</t>
  </si>
  <si>
    <t>-1696974757</t>
  </si>
  <si>
    <t>VODOROVNÉ</t>
  </si>
  <si>
    <t>SVISLÉ</t>
  </si>
  <si>
    <t>232</t>
  </si>
  <si>
    <t>712341559</t>
  </si>
  <si>
    <t>Provedení povlakové krytiny střech do 10° pásy NAIP přitavením v plné ploše</t>
  </si>
  <si>
    <t>1286736957</t>
  </si>
  <si>
    <t>https://podminky.urs.cz/item/CS_URS_2025_01/712341559</t>
  </si>
  <si>
    <t>Parotěsná zábrana</t>
  </si>
  <si>
    <t>Vrchní pás</t>
  </si>
  <si>
    <t>233</t>
  </si>
  <si>
    <t>71284-R01</t>
  </si>
  <si>
    <t>Provedení povlakové krytiny vytažením na konstrukce pásy přitavením a mechanickým přikotvením NAIP vč. dodávky kotevních prvků</t>
  </si>
  <si>
    <t>859606904</t>
  </si>
  <si>
    <t>234</t>
  </si>
  <si>
    <t>62853003</t>
  </si>
  <si>
    <t>pás asfaltový natavitelný modifikovaný SBS s vložkou ze skleněné tkaniny a spalitelnou PE fólií nebo jemnozrnným minerálním posypem na horním povrchu tl 3,5mm</t>
  </si>
  <si>
    <t>-309387535</t>
  </si>
  <si>
    <t xml:space="preserve">VODOROVNÉ </t>
  </si>
  <si>
    <t>parotěsná zábrana</t>
  </si>
  <si>
    <t>235</t>
  </si>
  <si>
    <t>62855011</t>
  </si>
  <si>
    <t>pás asfaltový natavitelný modifikovaný SBS s vložkou z polyesterové rohože a hrubozrnným břidličným posypem na horním povrchu tl 5,3mm</t>
  </si>
  <si>
    <t>-2002124872</t>
  </si>
  <si>
    <t>236</t>
  </si>
  <si>
    <t>71299-R12</t>
  </si>
  <si>
    <t>Násyp na střešní konstrukci ploché střechy z propraných oblých valounů frakce 16-32 mm, dodávka, rozprostření</t>
  </si>
  <si>
    <t>-1054647598</t>
  </si>
  <si>
    <t>4,3*3,9*0,1</t>
  </si>
  <si>
    <t>237</t>
  </si>
  <si>
    <t>919726122</t>
  </si>
  <si>
    <t>Geotextilie pro ochranu, separaci a filtraci netkaná měrná hm přes 200 do 300 g/m2</t>
  </si>
  <si>
    <t>812861085</t>
  </si>
  <si>
    <t>https://podminky.urs.cz/item/CS_URS_2025_01/919726122</t>
  </si>
  <si>
    <t xml:space="preserve">Poznámka k souboru cen:_x000d_
1. V cenách jsou započteny i náklady na položení a dodání geotextilie včetně přesahů. </t>
  </si>
  <si>
    <t>4,3*3,9*2</t>
  </si>
  <si>
    <t>238</t>
  </si>
  <si>
    <t>712363121</t>
  </si>
  <si>
    <t>Provedení povlakové krytiny střech do 10° provedení rohů a koutů nalepením izolačních tvarovek</t>
  </si>
  <si>
    <t>819792382</t>
  </si>
  <si>
    <t>https://podminky.urs.cz/item/CS_URS_2025_01/712363121</t>
  </si>
  <si>
    <t>239</t>
  </si>
  <si>
    <t>919726-R2</t>
  </si>
  <si>
    <t>Drenážní dvouvrstvý kompozit PETEXDREN 900+300 - drenážní jádro/textilie, D+M</t>
  </si>
  <si>
    <t>1406337158</t>
  </si>
  <si>
    <t>240</t>
  </si>
  <si>
    <t>998712112</t>
  </si>
  <si>
    <t>Přesun hmot tonážní pro krytiny povlakové s omezením mechanizace v objektech v přes 6 do 12 m</t>
  </si>
  <si>
    <t>-1023417635</t>
  </si>
  <si>
    <t>https://podminky.urs.cz/item/CS_URS_2025_01/998712112</t>
  </si>
  <si>
    <t>713</t>
  </si>
  <si>
    <t>Izolace tepelné</t>
  </si>
  <si>
    <t>241</t>
  </si>
  <si>
    <t>713121111</t>
  </si>
  <si>
    <t>Montáž izolace tepelné podlah volně kladenými rohožemi, pásy, dílci, deskami 1 vrstva</t>
  </si>
  <si>
    <t>1188968651</t>
  </si>
  <si>
    <t>https://podminky.urs.cz/item/CS_URS_2025_01/713121111</t>
  </si>
  <si>
    <t xml:space="preserve">Poznámka k souboru cen:_x000d_
1. Množství tepelné izolace podlah okrajovými pásky k ceně -1211 se určuje v m projektované délky obložení (bez přesahů) na obvodu podlahy. </t>
  </si>
  <si>
    <t>1,1*1,6</t>
  </si>
  <si>
    <t>242</t>
  </si>
  <si>
    <t>28376415</t>
  </si>
  <si>
    <t>deska XPS hrana polodrážková a hladký povrch 300kPA λ=0,035 tl 30mm</t>
  </si>
  <si>
    <t>-1854996691</t>
  </si>
  <si>
    <t>1,76*1,05 'Přepočtené koeficientem množství</t>
  </si>
  <si>
    <t>243</t>
  </si>
  <si>
    <t>713121211</t>
  </si>
  <si>
    <t>Montáž izolace tepelné podlah volně kladenými okrajovými pásky</t>
  </si>
  <si>
    <t>-830027639</t>
  </si>
  <si>
    <t>https://podminky.urs.cz/item/CS_URS_2025_01/713121211</t>
  </si>
  <si>
    <t>(1,1+1,6)*2</t>
  </si>
  <si>
    <t>244</t>
  </si>
  <si>
    <t>28340-R02</t>
  </si>
  <si>
    <t>pásek okrajový z pěnového polyetylenu tl.10 mm s PE folií, šíře 100 mm</t>
  </si>
  <si>
    <t>908754976</t>
  </si>
  <si>
    <t>5,4*1,1 'Přepočtené koeficientem množství</t>
  </si>
  <si>
    <t>245</t>
  </si>
  <si>
    <t>713131141</t>
  </si>
  <si>
    <t>Montáž izolace tepelné stěn lepením celoplošně rohoží, pásů, dílců, desek</t>
  </si>
  <si>
    <t>1022691750</t>
  </si>
  <si>
    <t>https://podminky.urs.cz/item/CS_URS_2025_01/713131141</t>
  </si>
  <si>
    <t>246</t>
  </si>
  <si>
    <t>28376456</t>
  </si>
  <si>
    <t>deska XPS hrana polodrážková a hladký povrch 500kPA λ=0,035 tl 80mm</t>
  </si>
  <si>
    <t>1740408177</t>
  </si>
  <si>
    <t>"schodiště:" (4,5+4,1+0,2)*2,45-3,195*0,3</t>
  </si>
  <si>
    <t>20,6015*1,05 'Přepočtené koeficientem množství</t>
  </si>
  <si>
    <t>247</t>
  </si>
  <si>
    <t>713131151</t>
  </si>
  <si>
    <t>Montáž izolace tepelné stěn volně vloženými rohožemi, pásy, dílci, deskami 1 vrstva</t>
  </si>
  <si>
    <t>1585528584</t>
  </si>
  <si>
    <t>https://podminky.urs.cz/item/CS_URS_2025_01/713131151</t>
  </si>
  <si>
    <t>Vyplnění mezery u odskoku</t>
  </si>
  <si>
    <t>(4,7+3,9)*3,5</t>
  </si>
  <si>
    <t>248</t>
  </si>
  <si>
    <t>28375936</t>
  </si>
  <si>
    <t>deska EPS 70 fasádní λ=0,039 tl 80mm</t>
  </si>
  <si>
    <t>-829941622</t>
  </si>
  <si>
    <t>30,1*1,05 'Přepočtené koeficientem množství</t>
  </si>
  <si>
    <t>249</t>
  </si>
  <si>
    <t>713131241</t>
  </si>
  <si>
    <t>Montáž izolace tepelné stěn lepením celoplošně v kombinaci s mechanickým kotvením rohoží, pásů, dílců, desek tl do 100mm</t>
  </si>
  <si>
    <t>672817524</t>
  </si>
  <si>
    <t>https://podminky.urs.cz/item/CS_URS_2025_01/713131241</t>
  </si>
  <si>
    <t>250</t>
  </si>
  <si>
    <t>28376451</t>
  </si>
  <si>
    <t>deska XPS hrana polodrážková a hladký povrch 300kPA λ=0,035 tl 200mm</t>
  </si>
  <si>
    <t>-104883170</t>
  </si>
  <si>
    <t>"vytažení na atiku:" (4,3+3,9)*0,8</t>
  </si>
  <si>
    <t>6,56*1,05 'Přepočtené koeficientem množství</t>
  </si>
  <si>
    <t>251</t>
  </si>
  <si>
    <t>713131243</t>
  </si>
  <si>
    <t>Montáž izolace tepelné stěn lepením celoplošně v kombinaci s mechanickým kotvením rohoží, pásů, dílců, desek tl přes 140 do 200 mm</t>
  </si>
  <si>
    <t>-687266380</t>
  </si>
  <si>
    <t>https://podminky.urs.cz/item/CS_URS_2025_01/713131243</t>
  </si>
  <si>
    <t>252</t>
  </si>
  <si>
    <t>28375963</t>
  </si>
  <si>
    <t>deska EPS 200 pro konstrukce s velmi vysokým zatížením λ=0,034 tl 200mm</t>
  </si>
  <si>
    <t>-58747310</t>
  </si>
  <si>
    <t>"vytažení na zeď:" (4,3+3,9)*0,8</t>
  </si>
  <si>
    <t>253</t>
  </si>
  <si>
    <t>713141132</t>
  </si>
  <si>
    <t>Montáž izolace tepelné střech plochých lepené za studena plně 2 vrstvy rohoží, pásů, dílců, desek</t>
  </si>
  <si>
    <t>-1780801794</t>
  </si>
  <si>
    <t>https://podminky.urs.cz/item/CS_URS_2025_01/713141132</t>
  </si>
  <si>
    <t>254</t>
  </si>
  <si>
    <t>28375927</t>
  </si>
  <si>
    <t>deska EPS 200 pro konstrukce s velmi vysokým zatížením λ=0,034 tl 120mm</t>
  </si>
  <si>
    <t>-880735837</t>
  </si>
  <si>
    <t>16,77*1,05 'Přepočtené koeficientem množství</t>
  </si>
  <si>
    <t>255</t>
  </si>
  <si>
    <t>28375926</t>
  </si>
  <si>
    <t>deska EPS 200 pro konstrukce s velmi vysokým zatížením λ=0,034 tl 100mm</t>
  </si>
  <si>
    <t>24942468</t>
  </si>
  <si>
    <t>256</t>
  </si>
  <si>
    <t>713141211</t>
  </si>
  <si>
    <t>Montáž izolace tepelné střech plochých volně položené atikový klín</t>
  </si>
  <si>
    <t>258234539</t>
  </si>
  <si>
    <t>https://podminky.urs.cz/item/CS_URS_2025_01/713141211</t>
  </si>
  <si>
    <t xml:space="preserve">Poznámka k souboru cen:_x000d_
1. Množství tepelné izolace střech plochých atikovými pásky k ceně -1211 se určuje v m projektované délky obložení (bez přesahů) na obvodu ploché střechy. 2. Množství jednotek tepelné izolace střech plochých spádovými klíny k cenám -1311 až -1336 se určuje v m2 půdorysné projektované vyspádované plochy střechy. 3. V cenách -1222 až -1264 jsou započteny náklady na montáž a dodávku kotevních šroubů. 4. V cenách -1222 až -1264 nejsou započteny náklady na položení tepelné izolace; tyto se oceňují cenami -1111 až - 1153 tohoto souboru cen. 5. Ceny -1381 až -1396 lze použít pro montáž izolace do 1 000 mm. V případě vyšších střešních konstrukcí se pro izolace stěn použijí položky souboru cen 713 13-11 Montáž tepelné izolace stěn tohoto katalogu. </t>
  </si>
  <si>
    <t>257</t>
  </si>
  <si>
    <t>63152008r</t>
  </si>
  <si>
    <t>klín atikový přechodný EPS plochých střech tl 100x100mm</t>
  </si>
  <si>
    <t>-132525135</t>
  </si>
  <si>
    <t>(4,3+3,9)*2</t>
  </si>
  <si>
    <t>16,4*1,05 'Přepočtené koeficientem množství</t>
  </si>
  <si>
    <t>258</t>
  </si>
  <si>
    <t>713141263</t>
  </si>
  <si>
    <t>Přikotvení tepelné izolace šrouby do betonu pro izolaci tl přes 240 mm</t>
  </si>
  <si>
    <t>-1879663362</t>
  </si>
  <si>
    <t>https://podminky.urs.cz/item/CS_URS_2025_01/713141263</t>
  </si>
  <si>
    <t>259</t>
  </si>
  <si>
    <t>713141331</t>
  </si>
  <si>
    <t>Montáž izolace tepelné střech plochých lepené za studena zplna, spádová vrstva</t>
  </si>
  <si>
    <t>-444551657</t>
  </si>
  <si>
    <t>https://podminky.urs.cz/item/CS_URS_2025_01/713141331</t>
  </si>
  <si>
    <t>Atika - horní hrana</t>
  </si>
  <si>
    <t>(4,3+4,1)*0,45</t>
  </si>
  <si>
    <t>260</t>
  </si>
  <si>
    <t>28376142</t>
  </si>
  <si>
    <t>klín izolační spád do 5% EPS 150</t>
  </si>
  <si>
    <t>468646460</t>
  </si>
  <si>
    <t>4,3*3,9*(0,08+0,12)/2</t>
  </si>
  <si>
    <t>(4,3+4,1)*0,45*(0,05+0,07)/2</t>
  </si>
  <si>
    <t>261</t>
  </si>
  <si>
    <t>713191132</t>
  </si>
  <si>
    <t>Montáž izolace tepelné podlah, stropů vrchem nebo střech překrytí separační fólií z PE</t>
  </si>
  <si>
    <t>-1742029982</t>
  </si>
  <si>
    <t>https://podminky.urs.cz/item/CS_URS_2025_01/713191132</t>
  </si>
  <si>
    <t>262</t>
  </si>
  <si>
    <t>28323020</t>
  </si>
  <si>
    <t>fólie separační PE 2 x 50 m</t>
  </si>
  <si>
    <t>1054517665</t>
  </si>
  <si>
    <t>1,76*1,1 'Přepočtené koeficientem množství</t>
  </si>
  <si>
    <t>263</t>
  </si>
  <si>
    <t>998713112</t>
  </si>
  <si>
    <t>Přesun hmot tonážní pro izolace tepelné s omezením mechanizace v objektech v přes 6 do 12 m</t>
  </si>
  <si>
    <t>-2104158573</t>
  </si>
  <si>
    <t>https://podminky.urs.cz/item/CS_URS_2025_01/998713112</t>
  </si>
  <si>
    <t>762</t>
  </si>
  <si>
    <t>Konstrukce tesařské</t>
  </si>
  <si>
    <t>264</t>
  </si>
  <si>
    <t>762361312</t>
  </si>
  <si>
    <t>Konstrukční a vyrovnávací vrstva pod klempířské prvky (atiky) z desek dřevoštěpkových tl 22 mm</t>
  </si>
  <si>
    <t>511803122</t>
  </si>
  <si>
    <t>https://podminky.urs.cz/item/CS_URS_2025_01/762361312</t>
  </si>
  <si>
    <t>Atika</t>
  </si>
  <si>
    <t>(4,3+4,1)*(0,45+0,2)</t>
  </si>
  <si>
    <t>265</t>
  </si>
  <si>
    <t>762431220</t>
  </si>
  <si>
    <t>Montáž obložení stěn deskami dřevotřískovými na sraz</t>
  </si>
  <si>
    <t>1353894033</t>
  </si>
  <si>
    <t>https://podminky.urs.cz/item/CS_URS_2025_01/762431220</t>
  </si>
  <si>
    <t>266</t>
  </si>
  <si>
    <t>60726286</t>
  </si>
  <si>
    <t>deska dřevoštěpková OSB 3 P+D broušená tl 25mm</t>
  </si>
  <si>
    <t>-2054822909</t>
  </si>
  <si>
    <t>6,56*1,1 'Přepočtené koeficientem množství</t>
  </si>
  <si>
    <t>267</t>
  </si>
  <si>
    <t>998762112</t>
  </si>
  <si>
    <t>Přesun hmot tonážní pro kce tesařské s omezením mechanizace v objektech v přes 6 do 12 m</t>
  </si>
  <si>
    <t>-1158794675</t>
  </si>
  <si>
    <t>https://podminky.urs.cz/item/CS_URS_2025_01/998762112</t>
  </si>
  <si>
    <t>763</t>
  </si>
  <si>
    <t>Konstrukce suché výstavby</t>
  </si>
  <si>
    <t>268</t>
  </si>
  <si>
    <t>763111468</t>
  </si>
  <si>
    <t>SDK příčka tl 150 mm profil CW+UW 100 desky 2xDFRIH2 12,5 s izolací EI 90 Rw do 63 dB</t>
  </si>
  <si>
    <t>860503617</t>
  </si>
  <si>
    <t>https://podminky.urs.cz/item/CS_URS_2025_01/763111468</t>
  </si>
  <si>
    <t>"m.č.030:" 2,35*3,38</t>
  </si>
  <si>
    <t>269</t>
  </si>
  <si>
    <t>763111717</t>
  </si>
  <si>
    <t>SDK příčka základní penetrační nátěr (oboustranně)</t>
  </si>
  <si>
    <t>-1925996622</t>
  </si>
  <si>
    <t>https://podminky.urs.cz/item/CS_URS_2025_01/763111717</t>
  </si>
  <si>
    <t>270</t>
  </si>
  <si>
    <t>763111718</t>
  </si>
  <si>
    <t>SDK příčka úprava styku příčky a podhledu separační páskou a akrylátem (oboustranně)</t>
  </si>
  <si>
    <t>34662364</t>
  </si>
  <si>
    <t>https://podminky.urs.cz/item/CS_URS_2025_01/763111718</t>
  </si>
  <si>
    <t>"m.č.030:" 2,35</t>
  </si>
  <si>
    <t>271</t>
  </si>
  <si>
    <t>763181420</t>
  </si>
  <si>
    <t>Ztužující výplň otvoru pro dveře s UA a UW profilem pro příčky do 2,80 m</t>
  </si>
  <si>
    <t>-231918830</t>
  </si>
  <si>
    <t>https://podminky.urs.cz/item/CS_URS_2025_01/763181420</t>
  </si>
  <si>
    <t>272</t>
  </si>
  <si>
    <t>763365232r</t>
  </si>
  <si>
    <t>Montáž cementovláknité desky tl 20 mm</t>
  </si>
  <si>
    <t>1222182653</t>
  </si>
  <si>
    <t>273</t>
  </si>
  <si>
    <t>59152106r</t>
  </si>
  <si>
    <t>deska cementovláknitá tl 20mm</t>
  </si>
  <si>
    <t>1810433960</t>
  </si>
  <si>
    <t>274</t>
  </si>
  <si>
    <t>763431011</t>
  </si>
  <si>
    <t>Montáž minerálního podhledu s vyjímatelnými panely vel. do 0,36 m2 na zavěšený polozapuštěný rošt</t>
  </si>
  <si>
    <t>2122803020</t>
  </si>
  <si>
    <t>https://podminky.urs.cz/item/CS_URS_2025_01/763431011</t>
  </si>
  <si>
    <t>"m.č.023:" 15,0</t>
  </si>
  <si>
    <t>"m.č.024:" 11,6</t>
  </si>
  <si>
    <t>"m.č.025:" 18,6</t>
  </si>
  <si>
    <t>"m.č.027:" 14,4</t>
  </si>
  <si>
    <t>"m.č.028:" 45,0</t>
  </si>
  <si>
    <t>"m.č.029:" 4,5</t>
  </si>
  <si>
    <t>"m.č.030:" 29,0</t>
  </si>
  <si>
    <t>275</t>
  </si>
  <si>
    <t>63126346</t>
  </si>
  <si>
    <t>panel akustický povrch porézní skelná tkanina hrana nezatřená polozapuštěná αw=0,30 polozapuštěný rastr š 24mm bílý tl 15mm</t>
  </si>
  <si>
    <t>898443020</t>
  </si>
  <si>
    <t>133,6*1,05 'Přepočtené koeficientem množství</t>
  </si>
  <si>
    <t>276</t>
  </si>
  <si>
    <t>763431031</t>
  </si>
  <si>
    <t>Montáž minerálního podhledu s vyjímatelnými panely na zavěšený skrytý rošt</t>
  </si>
  <si>
    <t>-347933473</t>
  </si>
  <si>
    <t>https://podminky.urs.cz/item/CS_URS_2025_01/763431031</t>
  </si>
  <si>
    <t>1.NP</t>
  </si>
  <si>
    <t>"m.č.040:" 8,1</t>
  </si>
  <si>
    <t>277</t>
  </si>
  <si>
    <t>63126358</t>
  </si>
  <si>
    <t>panel akustický hygienický povrch skelná tkanina odolná proti mikroorganismům hrana zatřená skrytá αw=0,85 skrytý rastr bílý tl 20mm</t>
  </si>
  <si>
    <t>-2031442600</t>
  </si>
  <si>
    <t>8,1*1,05 'Přepočtené koeficientem množství</t>
  </si>
  <si>
    <t>278</t>
  </si>
  <si>
    <t>763431701</t>
  </si>
  <si>
    <t>Montáž vyjímatelných panelů minerálního podhledu na zavěšený rošt</t>
  </si>
  <si>
    <t>1469417978</t>
  </si>
  <si>
    <t>https://podminky.urs.cz/item/CS_URS_2025_01/763431701</t>
  </si>
  <si>
    <t>Předpoklad 20% nových kazet</t>
  </si>
  <si>
    <t>279</t>
  </si>
  <si>
    <t>63126300r</t>
  </si>
  <si>
    <t>panel akustický povrch velice porézní skelná tkanina hrana zatřená rovná αw=1,00 viditelný rastr - dle původního podhledu</t>
  </si>
  <si>
    <t>-348385916</t>
  </si>
  <si>
    <t>65,8*0,2 'Přepočtené koeficientem množství</t>
  </si>
  <si>
    <t>280</t>
  </si>
  <si>
    <t>998763322</t>
  </si>
  <si>
    <t>Přesun hmot tonážní pro konstrukce montované z desek s omezením mechanizace v objektech v přes 6 do 12 m</t>
  </si>
  <si>
    <t>1593217123</t>
  </si>
  <si>
    <t>https://podminky.urs.cz/item/CS_URS_2025_01/998763322</t>
  </si>
  <si>
    <t>764</t>
  </si>
  <si>
    <t>Konstrukce klempířské</t>
  </si>
  <si>
    <t>281</t>
  </si>
  <si>
    <t>76400-R.K201</t>
  </si>
  <si>
    <t>Ozn. K201 - Oplechování atiky z Pz s povrch úpravou rš 800 mm, včetně podkladního plechu, (podrobný pospis viz PSV), D + M</t>
  </si>
  <si>
    <t>-1163041349</t>
  </si>
  <si>
    <t>282</t>
  </si>
  <si>
    <t>76400-R.K202</t>
  </si>
  <si>
    <t>Ozn. K202 - Oplechování napojení hydroizolace z Pz s povrch úpravou rš 200 mm, (podrobný pospis viz PSV), D + M</t>
  </si>
  <si>
    <t>2053114523</t>
  </si>
  <si>
    <t>283</t>
  </si>
  <si>
    <t>998764212</t>
  </si>
  <si>
    <t>Přesun hmot procentní pro konstrukce klempířské s omezením mechanizace v objektech v přes 6 do 12 m</t>
  </si>
  <si>
    <t>%</t>
  </si>
  <si>
    <t>1925929300</t>
  </si>
  <si>
    <t>https://podminky.urs.cz/item/CS_URS_2025_01/998764212</t>
  </si>
  <si>
    <t>766</t>
  </si>
  <si>
    <t>Konstrukce truhlářské</t>
  </si>
  <si>
    <t>284</t>
  </si>
  <si>
    <t>998766212</t>
  </si>
  <si>
    <t>Přesun hmot procentní pro kce truhlářské s omezením mechanizace v objektech v přes 6 do 12 m</t>
  </si>
  <si>
    <t>-205763173</t>
  </si>
  <si>
    <t>https://podminky.urs.cz/item/CS_URS_2025_01/998766212</t>
  </si>
  <si>
    <t>766.a</t>
  </si>
  <si>
    <t>Truhlářské vnitřní - dveře</t>
  </si>
  <si>
    <t>285</t>
  </si>
  <si>
    <t>76600-R.T201</t>
  </si>
  <si>
    <t>Ozn. T201 - Dřevěné dveře ( 900 + 400 ) x 1970 mm polodrážkové, dvojkřídlé plné, otočné, HPL, napojeno na EPS, (podrobný pospis viz PSV), D + M</t>
  </si>
  <si>
    <t>ks</t>
  </si>
  <si>
    <t>-910943212</t>
  </si>
  <si>
    <t>767</t>
  </si>
  <si>
    <t>Konstrukce zámečnické</t>
  </si>
  <si>
    <t>286</t>
  </si>
  <si>
    <t>998767212</t>
  </si>
  <si>
    <t>Přesun hmot procentní pro zámečnické konstrukce s omezením mechanizace v objektech v přes 6 do 12 m</t>
  </si>
  <si>
    <t>1804711914</t>
  </si>
  <si>
    <t>https://podminky.urs.cz/item/CS_URS_2025_01/998767212</t>
  </si>
  <si>
    <t>767.a</t>
  </si>
  <si>
    <t>Zámečnické vnitřní - zárubně k truhlářským dveřím</t>
  </si>
  <si>
    <t>287</t>
  </si>
  <si>
    <t>76700-R.T201</t>
  </si>
  <si>
    <t xml:space="preserve">Ozn. T201 - Ocelová lisovaná zárubeň 1300 x 1970 dvoudílná pro dodatečnou montáž - s těsněním do příčky tl. 150 mm,  pro dveře dvojkřídlé, polodrážkové otočné, včetně nátěrů, (podrobný pospis viz PSV), D + M</t>
  </si>
  <si>
    <t>378130967</t>
  </si>
  <si>
    <t>767.b</t>
  </si>
  <si>
    <t>Zámečnické vnitřní - ostatní</t>
  </si>
  <si>
    <t>288</t>
  </si>
  <si>
    <t>76700-R.Z201</t>
  </si>
  <si>
    <t>Ozn. Z201 - Nerezové nástěnné madlo DN 40 mm, včetně konzol a kotvení, (podrobný pospis viz PSV), D + M</t>
  </si>
  <si>
    <t>-1458327163</t>
  </si>
  <si>
    <t>767.c</t>
  </si>
  <si>
    <t>Zámečnické venkovní - ostatní</t>
  </si>
  <si>
    <t>289</t>
  </si>
  <si>
    <t>76700-R.Z202</t>
  </si>
  <si>
    <t>Ozn. Z202 - Vnejší hliníkový demontovatelný žebřík dl.2800 mm, včetně kotvení, (podrobný pospis viz PSV), D + M</t>
  </si>
  <si>
    <t>986862255</t>
  </si>
  <si>
    <t>290</t>
  </si>
  <si>
    <t>76700-R.Z203</t>
  </si>
  <si>
    <t>Ozn. Z203 - Vnejší ocelový žebřík (2400+1100) mm se zachytávačem pádů včetně vystupové plošiny 600x600 mm, žárový pozink, včetně kotvení, (podrobný pospis viz PSV), D + M</t>
  </si>
  <si>
    <t>-1063814682</t>
  </si>
  <si>
    <t>767.d</t>
  </si>
  <si>
    <t>291</t>
  </si>
  <si>
    <t>76700-R.O201</t>
  </si>
  <si>
    <t>Ozn. O201 - Zakončovací lišta s čepecovým těsněním, (podrobný pospis viz PSV), D + M</t>
  </si>
  <si>
    <t>1743440616</t>
  </si>
  <si>
    <t>292</t>
  </si>
  <si>
    <t>76700-R.O202</t>
  </si>
  <si>
    <t>Ozn. O202 - Podlahový nerezový přechodový profil tvaru T šířky 25 mm, (podrobný pospis viz PSV), D + M</t>
  </si>
  <si>
    <t>-1176691230</t>
  </si>
  <si>
    <t>293</t>
  </si>
  <si>
    <t>76700-R.O203</t>
  </si>
  <si>
    <t>Ozn. O203 - Dilatační nerezový profil keramických podlahových krytin v=10 mm, (podrobný pospis viz PSV), D + M</t>
  </si>
  <si>
    <t>117872488</t>
  </si>
  <si>
    <t>294</t>
  </si>
  <si>
    <t>76700-R.O204</t>
  </si>
  <si>
    <t>Ozn. O204 - Dveřní plastová zarážka na zeď, průměr 40 mm, (podrobný pospis viz PSV), D + M</t>
  </si>
  <si>
    <t>1058558877</t>
  </si>
  <si>
    <t>295</t>
  </si>
  <si>
    <t>76700-R.O205</t>
  </si>
  <si>
    <t>Ozn. O205 - Podlahová dveřní zarážka, (podrobný pospis viz PSV), D + M</t>
  </si>
  <si>
    <t>-896283018</t>
  </si>
  <si>
    <t>296</t>
  </si>
  <si>
    <t>76700-R.O206</t>
  </si>
  <si>
    <t>Ozn. O206 - Lepené grafiky a dveřní tabulky, (podrobný pospis viz PSV), D + M</t>
  </si>
  <si>
    <t>1335216334</t>
  </si>
  <si>
    <t>297</t>
  </si>
  <si>
    <t>76700-R.O207</t>
  </si>
  <si>
    <t>Ozn. O207 - Systém generálního klíče, včetně vložek, (podrobný pospis viz PSV), D + M</t>
  </si>
  <si>
    <t>938091530</t>
  </si>
  <si>
    <t>298</t>
  </si>
  <si>
    <t>76700-R.O208</t>
  </si>
  <si>
    <t>Ozn. O208 - Střešní dvouúrovňová el. vyhřívaná vpusť DN 125 mm, včetně nástavce a šachty pro zelené střechy, (podrobný pospis viz PSV), D + M</t>
  </si>
  <si>
    <t>220843744</t>
  </si>
  <si>
    <t>299</t>
  </si>
  <si>
    <t>76700-R.O209</t>
  </si>
  <si>
    <t>Ozn. O209 - Bezpečnostní přepad atikou 100x100 mm s el. vyhřívaním, včetně ochranné šachty pro zelené střechy, (podrobný pospis viz PSV), D + M</t>
  </si>
  <si>
    <t>311292238</t>
  </si>
  <si>
    <t>300</t>
  </si>
  <si>
    <t>76700-R.O210</t>
  </si>
  <si>
    <t>Ozn. O210 - Záchytný a zádržný systém na střeše pro zabezpečení protí pádu, (podrobný pospis viz PSV), D + M</t>
  </si>
  <si>
    <t>-387011689</t>
  </si>
  <si>
    <t>301</t>
  </si>
  <si>
    <t>76700-R.O211</t>
  </si>
  <si>
    <t>Ozn. O211 - Výtah, nosnost 1500 kg, 20osob, zdvih 2050 mm, nástupišť 2, průchozí, (podrobný pospis viz PSV), D + M</t>
  </si>
  <si>
    <t>798932889</t>
  </si>
  <si>
    <t>302</t>
  </si>
  <si>
    <t>76700-R.O212</t>
  </si>
  <si>
    <t>Ozn. O212 - Čistící zóna 1655x1525 mm pro vysokou zátěž, včetně rámu, (podrobný pospis viz PSV), D + M</t>
  </si>
  <si>
    <t>855250459</t>
  </si>
  <si>
    <t>303</t>
  </si>
  <si>
    <t>76700-R.O213</t>
  </si>
  <si>
    <t>Ozn. O213 - Kuchyňská linka 1800 mm, horní a spodní skřínky, včetně dřezu, košů a LED pásku, (podrobný pospis viz PSV), D + M</t>
  </si>
  <si>
    <t>-1698240413</t>
  </si>
  <si>
    <t>304</t>
  </si>
  <si>
    <t>76700-R.O214</t>
  </si>
  <si>
    <t>Ozn. O214 - Skříň ocelová na přenosný hasící přístroj 350x800 mm, hl.300 mm, dvířka nerezové prosklené, (podrobný pospis viz PSV), D + M</t>
  </si>
  <si>
    <t>-1163911079</t>
  </si>
  <si>
    <t>305</t>
  </si>
  <si>
    <t>76700-R.O215</t>
  </si>
  <si>
    <t>Ozn. O215 - Skříň ocelová na přenosný hasící přístroj 700x800 mm, hl.300 mm, dvířka nerezové prosklené, (podrobný pospis viz PSV), D + M</t>
  </si>
  <si>
    <t>-120519562</t>
  </si>
  <si>
    <t>306</t>
  </si>
  <si>
    <t>76700-R.O216</t>
  </si>
  <si>
    <t>Ozn. O216 - Hydrantová skříň 700x700 mm, hl.300 mm, dvířka nerezové prosklené, (podrobný pospis viz PSV), D + M</t>
  </si>
  <si>
    <t>222759285</t>
  </si>
  <si>
    <t>307</t>
  </si>
  <si>
    <t>76700-R.O217</t>
  </si>
  <si>
    <t>Ozn. O217 - Značení jednotlivých druhů médií na podhledech, (podrobný pospis viz PSV), D + M</t>
  </si>
  <si>
    <t>699794854</t>
  </si>
  <si>
    <t>308</t>
  </si>
  <si>
    <t>76700-R.O218</t>
  </si>
  <si>
    <t>Ozn. O218 - Vláknocementová deska tl.20 mmpro vytvořené podpory, (podrobný pospis viz PSV), D + M</t>
  </si>
  <si>
    <t>2142950718</t>
  </si>
  <si>
    <t>309</t>
  </si>
  <si>
    <t>76700-R.O219</t>
  </si>
  <si>
    <t>Ozn. O219 - Fasádní mřížka 400x300 mm, žárový pozink, (podrobný pospis viz PSV), D + M</t>
  </si>
  <si>
    <t>1240042094</t>
  </si>
  <si>
    <t>767.e</t>
  </si>
  <si>
    <t>Hliníkové vnitřní - protipožární</t>
  </si>
  <si>
    <t>310</t>
  </si>
  <si>
    <t>76700-R.E201</t>
  </si>
  <si>
    <t>Ozn. E201 - Interiérová hliníková prosklená rámová stěna 1100x2300 mm s PO a otočnýmí jednokř.dveřmi 900x2200 mm, bezpečnostní sklo, včetně příslušenství, (podrobný pospis viz PSV), D + M</t>
  </si>
  <si>
    <t>482419551</t>
  </si>
  <si>
    <t>311</t>
  </si>
  <si>
    <t>76700-R.E202</t>
  </si>
  <si>
    <t>Ozn. E202 - Interiérová hliníková prosklená rámová stěna 1100x2300 mm s PO a otočnýmí jednokř.dveřmi 900x2200 mm, bezpečnostní sklo, včetně příslušenství, (podrobný pospis viz PSV), D + M</t>
  </si>
  <si>
    <t>1728391042</t>
  </si>
  <si>
    <t>767.f</t>
  </si>
  <si>
    <t>Hliníkové venkovní</t>
  </si>
  <si>
    <t>312</t>
  </si>
  <si>
    <t>76700-R.A201</t>
  </si>
  <si>
    <t>Ozn. A201 - Exteriérová hliníková prosklená rámová stěna 3195x2450 mm s automatickými posuvnými jednokř.dveřmi 1350x2225 mm, bezpečnostní trojsklo, včetně příslušenství, (podrobný pospis viz PSV), D + M</t>
  </si>
  <si>
    <t>43494295</t>
  </si>
  <si>
    <t>771</t>
  </si>
  <si>
    <t>Podlahy z dlaždic keramických</t>
  </si>
  <si>
    <t>313</t>
  </si>
  <si>
    <t>771111011</t>
  </si>
  <si>
    <t>Vysátí podkladu před pokládkou dlažby</t>
  </si>
  <si>
    <t>97321522</t>
  </si>
  <si>
    <t>https://podminky.urs.cz/item/CS_URS_2025_01/771111011</t>
  </si>
  <si>
    <t>Viz. PD stavební část - výkresy půdorysu, výkresy řezů a Technická zpráva</t>
  </si>
  <si>
    <t xml:space="preserve">"Viz pol.č.771574473:"  6,949</t>
  </si>
  <si>
    <t>"Stupně:" 1,1*0,25*10</t>
  </si>
  <si>
    <t>"Podstupnice:" 1,1*0,176*10</t>
  </si>
  <si>
    <t>314</t>
  </si>
  <si>
    <t>771591111</t>
  </si>
  <si>
    <t>Nátěr penetrační na podlahu</t>
  </si>
  <si>
    <t>2121639860</t>
  </si>
  <si>
    <t>https://podminky.urs.cz/item/CS_URS_2025_01/771591111</t>
  </si>
  <si>
    <t>315</t>
  </si>
  <si>
    <t>771161022</t>
  </si>
  <si>
    <t>Montáž profilu pro schodové hrany nebo ukončení dlažby</t>
  </si>
  <si>
    <t>-1152471345</t>
  </si>
  <si>
    <t>https://podminky.urs.cz/item/CS_URS_2025_01/771161022</t>
  </si>
  <si>
    <t>"m.č.040" 1,1*(3+7)</t>
  </si>
  <si>
    <t>316</t>
  </si>
  <si>
    <t>59054123</t>
  </si>
  <si>
    <t>profil ukončovací pro vnější hrany obkladů hliník matně eloxovaný 10x2500mm</t>
  </si>
  <si>
    <t>1018836367</t>
  </si>
  <si>
    <t>11*1,25 'Přepočtené koeficientem množství</t>
  </si>
  <si>
    <t>317</t>
  </si>
  <si>
    <t>771274123</t>
  </si>
  <si>
    <t>Montáž obkladů stupnic z dlaždic keramických reliéfních nebo z dekorů lepených cementovým flexibilním lepidlem š přes 250 do 300 mm</t>
  </si>
  <si>
    <t>-591504267</t>
  </si>
  <si>
    <t>https://podminky.urs.cz/item/CS_URS_2025_01/771274123</t>
  </si>
  <si>
    <t xml:space="preserve">Poznámka k souboru cen:_x000d_
1. Montáž obkladů schodnic, schodišťových ramen a boků podest se oceňuje skladebně cenami příslušných obkladů stěn a cenami položky čís. 781 . . -9192 Příplatek k cenám za obklady v omezeném prostoru, katalogu 781 Obklady keramické – montáž části A01. </t>
  </si>
  <si>
    <t>318</t>
  </si>
  <si>
    <t>59761138</t>
  </si>
  <si>
    <t>schodovka keramická mrazuvzdorná R10/A povrch reliéfní/matný tl do 10mm š přes 250 do 300mm dl přes 400 do 600mm</t>
  </si>
  <si>
    <t>1167266826</t>
  </si>
  <si>
    <t>11*1,1 'Přepočtené koeficientem množství</t>
  </si>
  <si>
    <t>319</t>
  </si>
  <si>
    <t>771274232</t>
  </si>
  <si>
    <t>Montáž obkladů podstupnic z dlaždic keramických hladkých lepených cementovým flexibilním lepidlem v přes 150 do 200 mm</t>
  </si>
  <si>
    <t>-34165814</t>
  </si>
  <si>
    <t>https://podminky.urs.cz/item/CS_URS_2025_01/771274232</t>
  </si>
  <si>
    <t>320</t>
  </si>
  <si>
    <t>771474113</t>
  </si>
  <si>
    <t>Montáž soklů z dlaždic keramických rovných lepených cementovým flexibilním lepidlem v přes 90 do 120 mm</t>
  </si>
  <si>
    <t>1969378850</t>
  </si>
  <si>
    <t>https://podminky.urs.cz/item/CS_URS_2025_01/771474113</t>
  </si>
  <si>
    <t>"m.č.031:" 0,6*2+2,35</t>
  </si>
  <si>
    <t>"m.č.040:" 1,6*2+0,4+1,5+1,1+1,935*2+1,1</t>
  </si>
  <si>
    <t>321</t>
  </si>
  <si>
    <t>771474133</t>
  </si>
  <si>
    <t>Montáž soklů z dlaždic keramických schodišťových stupňovitých lepených cementovým flexibilním lepidlem v přes 90 do 120 mm</t>
  </si>
  <si>
    <t>-1524561874</t>
  </si>
  <si>
    <t>https://podminky.urs.cz/item/CS_URS_2025_01/771474133</t>
  </si>
  <si>
    <t>"m.č.040" (0,25+0,176)*(3+7)</t>
  </si>
  <si>
    <t>322</t>
  </si>
  <si>
    <t>59761175</t>
  </si>
  <si>
    <t>sokl keramický mrazuvzdorný povrch hladký/matný tl do 10mm výšky přes 90 do 120mm</t>
  </si>
  <si>
    <t>-488860742</t>
  </si>
  <si>
    <t>18,98*1,1 'Přepočtené koeficientem množství</t>
  </si>
  <si>
    <t>323</t>
  </si>
  <si>
    <t>771574473</t>
  </si>
  <si>
    <t>Montáž podlah keramických pro mechanické zatížení lepených cementovým flexibilním lepidlem přes 2 do 4 ks/m2</t>
  </si>
  <si>
    <t>637916280</t>
  </si>
  <si>
    <t>https://podminky.urs.cz/item/CS_URS_2025_01/771574473</t>
  </si>
  <si>
    <t>"m.č.031:" 0,6*2,35</t>
  </si>
  <si>
    <t>"m.č.040:" 1,6*1,1+1,5*1,1+1,935*1,1</t>
  </si>
  <si>
    <t>324</t>
  </si>
  <si>
    <t>59761140r</t>
  </si>
  <si>
    <t>dlažba keramická slinutá mrazuvzdorná R11/B povrch hladký/lesklý tl 10mm přes 2 do 4ks/m2</t>
  </si>
  <si>
    <t>2000734442</t>
  </si>
  <si>
    <t xml:space="preserve">Podstupnice </t>
  </si>
  <si>
    <t>10*0,176*1,1</t>
  </si>
  <si>
    <t>8,8845*1,2 'Přepočtené koeficientem množství</t>
  </si>
  <si>
    <t>325</t>
  </si>
  <si>
    <t>771591115</t>
  </si>
  <si>
    <t>Podlahy spárování silikonem</t>
  </si>
  <si>
    <t>466282315</t>
  </si>
  <si>
    <t>https://podminky.urs.cz/item/CS_URS_2025_01/771591115</t>
  </si>
  <si>
    <t>Mezi soklem a podlahou</t>
  </si>
  <si>
    <t>14,72+4,26</t>
  </si>
  <si>
    <t>326</t>
  </si>
  <si>
    <t>771591117</t>
  </si>
  <si>
    <t>Podlahy spárování akrylem</t>
  </si>
  <si>
    <t>-1423359960</t>
  </si>
  <si>
    <t>https://podminky.urs.cz/item/CS_URS_2025_01/771591117</t>
  </si>
  <si>
    <t>Horní hrana soklu</t>
  </si>
  <si>
    <t>327</t>
  </si>
  <si>
    <t>998771112</t>
  </si>
  <si>
    <t>Přesun hmot tonážní pro podlahy z dlaždic s omezením mechanizace v objektech v přes 6 do 12 m</t>
  </si>
  <si>
    <t>169591042</t>
  </si>
  <si>
    <t>https://podminky.urs.cz/item/CS_URS_2025_01/998771112</t>
  </si>
  <si>
    <t>776</t>
  </si>
  <si>
    <t>Podlahy povlakové</t>
  </si>
  <si>
    <t>328</t>
  </si>
  <si>
    <t>776111311</t>
  </si>
  <si>
    <t>Vysátí podkladu povlakových podlah</t>
  </si>
  <si>
    <t>441255870</t>
  </si>
  <si>
    <t>https://podminky.urs.cz/item/CS_URS_2025_01/776111311</t>
  </si>
  <si>
    <t>"m.č.025:" 18,6+1,1*0,1</t>
  </si>
  <si>
    <t>"m.č.028:" 45,0+1,1*0,1</t>
  </si>
  <si>
    <t>"m.č.030:" 29,0+1,3*0,15</t>
  </si>
  <si>
    <t>329</t>
  </si>
  <si>
    <t>776121321</t>
  </si>
  <si>
    <t>Neředěná penetrace savého podkladu povlakových podlah</t>
  </si>
  <si>
    <t>2069992591</t>
  </si>
  <si>
    <t>https://podminky.urs.cz/item/CS_URS_2025_01/776121321</t>
  </si>
  <si>
    <t>330</t>
  </si>
  <si>
    <t>776141121</t>
  </si>
  <si>
    <t>Stěrka podlahová nivelační pro vyrovnání podkladu povlakových podlah pevnosti 30 MPa tl do 3 mm</t>
  </si>
  <si>
    <t>-1290203720</t>
  </si>
  <si>
    <t>https://podminky.urs.cz/item/CS_URS_2025_01/776141121</t>
  </si>
  <si>
    <t>331</t>
  </si>
  <si>
    <t>776221111</t>
  </si>
  <si>
    <t>Lepení pásů z PVC standardním lepidlem</t>
  </si>
  <si>
    <t>-840589096</t>
  </si>
  <si>
    <t>https://podminky.urs.cz/item/CS_URS_2025_01/776221111</t>
  </si>
  <si>
    <t>332</t>
  </si>
  <si>
    <t>28411027</t>
  </si>
  <si>
    <t>podlahovina vinylová heterogenní akustická třída zátěže 34/42, hořlavost Bfl S1, nášlapná vrstva 0,67mm tl 3,40mm</t>
  </si>
  <si>
    <t>1088528623</t>
  </si>
  <si>
    <t>93,015*1,2 'Přepočtené koeficientem množství</t>
  </si>
  <si>
    <t>333</t>
  </si>
  <si>
    <t>776223111</t>
  </si>
  <si>
    <t>Spoj povlakových podlahovin z PVC svařováním za tepla</t>
  </si>
  <si>
    <t>-329689992</t>
  </si>
  <si>
    <t>https://podminky.urs.cz/item/CS_URS_2025_01/776223111</t>
  </si>
  <si>
    <t>"Viz pol.č.776221111:" 93,015*1,6</t>
  </si>
  <si>
    <t>"Viz pol.č.776411112:" 71,55*0,2</t>
  </si>
  <si>
    <t>334</t>
  </si>
  <si>
    <t>776411112</t>
  </si>
  <si>
    <t>Montáž obvodových soklíků výšky do 100 mm</t>
  </si>
  <si>
    <t>-1946921562</t>
  </si>
  <si>
    <t>https://podminky.urs.cz/item/CS_URS_2025_01/776411112</t>
  </si>
  <si>
    <t>"m.č.025:" (3,35+5,55)*2</t>
  </si>
  <si>
    <t>"m.č.028:" (8,1+5,55)*2</t>
  </si>
  <si>
    <t>"m.č.030:" (4,425+8,8)*2</t>
  </si>
  <si>
    <t>335</t>
  </si>
  <si>
    <t>28342163</t>
  </si>
  <si>
    <t>lišta podlahová PVC fabion</t>
  </si>
  <si>
    <t>1296297276</t>
  </si>
  <si>
    <t>71,55*1,05 'Přepočtené koeficientem množství</t>
  </si>
  <si>
    <t>336</t>
  </si>
  <si>
    <t>776991111</t>
  </si>
  <si>
    <t>Spárování silikonem</t>
  </si>
  <si>
    <t>56547618</t>
  </si>
  <si>
    <t>https://podminky.urs.cz/item/CS_URS_2025_01/776991111</t>
  </si>
  <si>
    <t>71,55</t>
  </si>
  <si>
    <t>337</t>
  </si>
  <si>
    <t>776991121</t>
  </si>
  <si>
    <t>Základní čištění nově položených podlahovin vysátím a setřením vlhkým mopem</t>
  </si>
  <si>
    <t>2135723495</t>
  </si>
  <si>
    <t>https://podminky.urs.cz/item/CS_URS_2025_01/776991121</t>
  </si>
  <si>
    <t xml:space="preserve">"Viz pol.č.776221111:"  93,015</t>
  </si>
  <si>
    <t>338</t>
  </si>
  <si>
    <t>776991141</t>
  </si>
  <si>
    <t>Pastování a leštění podlahovin ručně</t>
  </si>
  <si>
    <t>-2100629623</t>
  </si>
  <si>
    <t>https://podminky.urs.cz/item/CS_URS_2025_01/776991141</t>
  </si>
  <si>
    <t>339</t>
  </si>
  <si>
    <t>998776112</t>
  </si>
  <si>
    <t>Přesun hmot tonážní pro podlahy povlakové s omezením mechanizace v objektech v přes 6 do 12 m</t>
  </si>
  <si>
    <t>614579956</t>
  </si>
  <si>
    <t>https://podminky.urs.cz/item/CS_URS_2025_01/998776112</t>
  </si>
  <si>
    <t>783</t>
  </si>
  <si>
    <t>Dokončovací práce - nátěry</t>
  </si>
  <si>
    <t>340</t>
  </si>
  <si>
    <t>783933151</t>
  </si>
  <si>
    <t>Penetrační epoxidový nátěr hladkých betonových podlah</t>
  </si>
  <si>
    <t>-1765386621</t>
  </si>
  <si>
    <t>https://podminky.urs.cz/item/CS_URS_2025_01/783933151</t>
  </si>
  <si>
    <t>341</t>
  </si>
  <si>
    <t>783937163</t>
  </si>
  <si>
    <t>Krycí dvojnásobný epoxidový rozpouštědlový nátěr betonové podlahy</t>
  </si>
  <si>
    <t>-1038893094</t>
  </si>
  <si>
    <t>https://podminky.urs.cz/item/CS_URS_2025_01/783937163</t>
  </si>
  <si>
    <t>784</t>
  </si>
  <si>
    <t>Dokončovací práce - malby a tapety</t>
  </si>
  <si>
    <t>342</t>
  </si>
  <si>
    <t>784171001</t>
  </si>
  <si>
    <t>Olepování vnitřních ploch páskou v místnostech v do 3,80 m</t>
  </si>
  <si>
    <t>-735939661</t>
  </si>
  <si>
    <t>https://podminky.urs.cz/item/CS_URS_2025_01/784171001</t>
  </si>
  <si>
    <t>343</t>
  </si>
  <si>
    <t>581248380</t>
  </si>
  <si>
    <t>páska maskovací krepová pro malířské potřeby š 50mm</t>
  </si>
  <si>
    <t>-532236539</t>
  </si>
  <si>
    <t>344</t>
  </si>
  <si>
    <t>784171111</t>
  </si>
  <si>
    <t>Zakrytí vnitřních ploch stěn v místnostech v do 3,80 m</t>
  </si>
  <si>
    <t>-1050128835</t>
  </si>
  <si>
    <t>https://podminky.urs.cz/item/CS_URS_2025_01/784171111</t>
  </si>
  <si>
    <t>345</t>
  </si>
  <si>
    <t>581248440</t>
  </si>
  <si>
    <t>fólie pro malířské potřeby zakrývací tl 25µ 4x5m</t>
  </si>
  <si>
    <t>-1273115111</t>
  </si>
  <si>
    <t>346</t>
  </si>
  <si>
    <t>784181101</t>
  </si>
  <si>
    <t>Základní akrylátová jednonásobná bezbarvá penetrace podkladu v místnostech v do 3,80 m</t>
  </si>
  <si>
    <t>1252857866</t>
  </si>
  <si>
    <t>https://podminky.urs.cz/item/CS_URS_2025_01/784181101</t>
  </si>
  <si>
    <t>347</t>
  </si>
  <si>
    <t>784211101</t>
  </si>
  <si>
    <t>Dvojnásobné bílé malby ze směsí za mokra výborně oděruvzdorných v místnostech v do 3,80 m</t>
  </si>
  <si>
    <t>1849233968</t>
  </si>
  <si>
    <t>https://podminky.urs.cz/item/CS_URS_2025_01/784211101</t>
  </si>
  <si>
    <t>"m.č.031:" (22,7+2,35)*2*2,8</t>
  </si>
  <si>
    <t>(2,645+2,25)*2*7,1</t>
  </si>
  <si>
    <t>348</t>
  </si>
  <si>
    <t>784181109</t>
  </si>
  <si>
    <t>Základní akrylátová jednonásobná bezbarvá penetrace podkladu na schodišti podlaží v přes 3,80 do 5,00 m</t>
  </si>
  <si>
    <t>-1181741065</t>
  </si>
  <si>
    <t>https://podminky.urs.cz/item/CS_URS_2025_01/784181109</t>
  </si>
  <si>
    <t>349</t>
  </si>
  <si>
    <t>784211109</t>
  </si>
  <si>
    <t>Dvojnásobné bílé malby ze směsí za mokra výborně oděruvzdorných na schodišti v přes 3,80 do 5,00 m</t>
  </si>
  <si>
    <t>-2141728212</t>
  </si>
  <si>
    <t>https://podminky.urs.cz/item/CS_URS_2025_01/784211109</t>
  </si>
  <si>
    <t>(4,0+3,6)*2*(4,15+5,9)/2</t>
  </si>
  <si>
    <t>D1.01.3 - Požárně bezpečnostní řešení</t>
  </si>
  <si>
    <t>Ing. Polický</t>
  </si>
  <si>
    <t>PBŘ - Požárně bezpečnostrní řešení</t>
  </si>
  <si>
    <t>713 - Izolace tepelné</t>
  </si>
  <si>
    <t>PBŘ</t>
  </si>
  <si>
    <t>Požárně bezpečnostrní řešení</t>
  </si>
  <si>
    <t>7131233r01</t>
  </si>
  <si>
    <t xml:space="preserve">Utěsnění prostupů PUR pěnou </t>
  </si>
  <si>
    <t>odvozeno z CS ÚRS</t>
  </si>
  <si>
    <t>399321399</t>
  </si>
  <si>
    <t>23170006</t>
  </si>
  <si>
    <t>pěna montážní PUR protipožární dvojsložková</t>
  </si>
  <si>
    <t>litr</t>
  </si>
  <si>
    <t>-1981203683</t>
  </si>
  <si>
    <t>Součet</t>
  </si>
  <si>
    <t>713463131</t>
  </si>
  <si>
    <t>Montáž izolace tepelné potrubí potrubními pouzdry bez úpravy slepenými 1x tl izolace do 25 mm</t>
  </si>
  <si>
    <t>802312971</t>
  </si>
  <si>
    <t>https://podminky.urs.cz/item/CS_URS_2025_01/713463131</t>
  </si>
  <si>
    <t>24771150</t>
  </si>
  <si>
    <t>bandáž protipožární</t>
  </si>
  <si>
    <t>613446659</t>
  </si>
  <si>
    <t>783805300</t>
  </si>
  <si>
    <t>Provedení funkčního nátěru termoizolačního, se schopností překlenutí trhlin aj. hladkých betonových povrchů nebo povrchů z desek</t>
  </si>
  <si>
    <t>1933268430</t>
  </si>
  <si>
    <t>https://podminky.urs.cz/item/CS_URS_2025_01/783805300</t>
  </si>
  <si>
    <t>24597001</t>
  </si>
  <si>
    <t>nátěr protipožární pro beton a zdivo</t>
  </si>
  <si>
    <t>1105115704</t>
  </si>
  <si>
    <t>953943211</t>
  </si>
  <si>
    <t>Osazování hasicího přístroje</t>
  </si>
  <si>
    <t>936548789</t>
  </si>
  <si>
    <t>https://podminky.urs.cz/item/CS_URS_2025_01/953943211</t>
  </si>
  <si>
    <t>44932114</t>
  </si>
  <si>
    <t>přístroj hasicí ruční práškový PG 6 LE</t>
  </si>
  <si>
    <t>1569916768</t>
  </si>
  <si>
    <t>44932211</t>
  </si>
  <si>
    <t>přístroj hasicí ruční sněhový KS 5 BG</t>
  </si>
  <si>
    <t>661202083</t>
  </si>
  <si>
    <t>953993311</t>
  </si>
  <si>
    <t>Osazení bezpečnostní, orientační nebo informační tabulky samolepicí</t>
  </si>
  <si>
    <t>-746803421</t>
  </si>
  <si>
    <t>https://podminky.urs.cz/item/CS_URS_2025_01/953993311</t>
  </si>
  <si>
    <t>PBR100ozn</t>
  </si>
  <si>
    <t>označení protipožární ucpávky z obou stran požár. kce</t>
  </si>
  <si>
    <t>-962394922</t>
  </si>
  <si>
    <t>953993321</t>
  </si>
  <si>
    <t>Osazení bezpečnostní, orientační nebo informační tabulky přilepením</t>
  </si>
  <si>
    <t>1962540999</t>
  </si>
  <si>
    <t>https://podminky.urs.cz/item/CS_URS_2025_01/953993321</t>
  </si>
  <si>
    <t>3+1+2+3+2+2+1</t>
  </si>
  <si>
    <t>PBR100EVAK12</t>
  </si>
  <si>
    <t>označení únikových cest fotoluminiscenční značkou (únikové dveře)</t>
  </si>
  <si>
    <t>1853281500</t>
  </si>
  <si>
    <t>PBR100EVAK4</t>
  </si>
  <si>
    <t>označení únikových cest fotoluminiscenční značkou (EXIT)</t>
  </si>
  <si>
    <t>-1779857019</t>
  </si>
  <si>
    <t>PBR100EVAK20</t>
  </si>
  <si>
    <t>označení únikových cest fotoluminiscenční značkou (označení podlaží)</t>
  </si>
  <si>
    <t>1277109441</t>
  </si>
  <si>
    <t>PBR100EVAK21</t>
  </si>
  <si>
    <t>označení únikových cest fotoluminiscenční značkou (neevakuační výtah)</t>
  </si>
  <si>
    <t>-1450990641</t>
  </si>
  <si>
    <t>PBR100EVAK2</t>
  </si>
  <si>
    <t>označení únikových cest fotoluminiscenční značkou (únik vpravo)</t>
  </si>
  <si>
    <t>-1678843805</t>
  </si>
  <si>
    <t>PBR100EVAK3</t>
  </si>
  <si>
    <t>označení únikových cest fotoluminiscenční značkou (únik vlevo)</t>
  </si>
  <si>
    <t>1145850256</t>
  </si>
  <si>
    <t>PBR102EVAK</t>
  </si>
  <si>
    <t>označení únikových cest fotoluminiscenční značkou (po schodišti nahoru)</t>
  </si>
  <si>
    <t>1294306571</t>
  </si>
  <si>
    <t>PBR1PA5456</t>
  </si>
  <si>
    <t>MONTÁŽ PROTIPOŽÁRNÍ MANŽETY</t>
  </si>
  <si>
    <t>KS</t>
  </si>
  <si>
    <t>1176190650</t>
  </si>
  <si>
    <t>44983200</t>
  </si>
  <si>
    <t>manžeta požárně ochranná pro průchod PVC,PP,PE potrubí masivní/SDK stěnou EI 90-120, stropem EI 60-90 š 52mm</t>
  </si>
  <si>
    <t>-622193133</t>
  </si>
  <si>
    <t>PBR1TMEL</t>
  </si>
  <si>
    <t>MONTÁŽ PROTIPOŽÁRNÍHO TMELU</t>
  </si>
  <si>
    <t>-803922931</t>
  </si>
  <si>
    <t>59081010</t>
  </si>
  <si>
    <t>tmel požárně ochranný protipožární zpěňující</t>
  </si>
  <si>
    <t>411980268</t>
  </si>
  <si>
    <t>PBR9R1</t>
  </si>
  <si>
    <t>Revize přenosných hasících přístrojů</t>
  </si>
  <si>
    <t>-1595916676</t>
  </si>
  <si>
    <t>2+2</t>
  </si>
  <si>
    <t>PBR9R2</t>
  </si>
  <si>
    <t>Vydání příslušných atestů</t>
  </si>
  <si>
    <t>-939871136</t>
  </si>
  <si>
    <t>-1669479719</t>
  </si>
  <si>
    <t>63148101</t>
  </si>
  <si>
    <t>deska tepelně izolační minerální univerzální λ=0,038-0,039 tl 50mm</t>
  </si>
  <si>
    <t>931737866</t>
  </si>
  <si>
    <t>713411141</t>
  </si>
  <si>
    <t>Montáž izolace tepelné potrubí pásy nebo rohožemi s Al fólií staženými Al páskou 1x</t>
  </si>
  <si>
    <t>-1963484027</t>
  </si>
  <si>
    <t>https://podminky.urs.cz/item/CS_URS_2025_01/713411141</t>
  </si>
  <si>
    <t>63141792</t>
  </si>
  <si>
    <t>rohož izolační z minerální vlny lamelová s Al fólií 65kg/m3 tl 30mm</t>
  </si>
  <si>
    <t>1789479937</t>
  </si>
  <si>
    <t>D1.01.4e - Zdravotně technické instalace</t>
  </si>
  <si>
    <t>1 - VNITŘNÍ VODOVOD</t>
  </si>
  <si>
    <t xml:space="preserve">    1.1 - Zařizovací předměty</t>
  </si>
  <si>
    <t xml:space="preserve">    1.2 - Vodovodní baterie</t>
  </si>
  <si>
    <t xml:space="preserve">    1.3 - Potrubí</t>
  </si>
  <si>
    <t xml:space="preserve">    1.4 - Izolace potrubí</t>
  </si>
  <si>
    <t xml:space="preserve">    1.5 - Zařízení a armatury</t>
  </si>
  <si>
    <t xml:space="preserve">    1.6 - Ostatní</t>
  </si>
  <si>
    <t>2 - VNITŘNÍ SPLAŠKOVÁ KANALIZACE</t>
  </si>
  <si>
    <t xml:space="preserve">    2.1 - Potrubí</t>
  </si>
  <si>
    <t xml:space="preserve">    2.2 - Zařízení</t>
  </si>
  <si>
    <t xml:space="preserve">    2.3 - Ostatní</t>
  </si>
  <si>
    <t>VNITŘNÍ VODOVOD</t>
  </si>
  <si>
    <t>1.1</t>
  </si>
  <si>
    <t>Zařizovací předměty</t>
  </si>
  <si>
    <t>1.1.1</t>
  </si>
  <si>
    <t>Umyvadlo velké 60cm</t>
  </si>
  <si>
    <t>2087044554</t>
  </si>
  <si>
    <t>1.1.2</t>
  </si>
  <si>
    <t xml:space="preserve">Kuchyňský dřez  dodávka stavby</t>
  </si>
  <si>
    <t>-2134722772</t>
  </si>
  <si>
    <t>1.1.3</t>
  </si>
  <si>
    <t>Požární hydrant pro zazdění D25 s hadicí 30m</t>
  </si>
  <si>
    <t>262745021</t>
  </si>
  <si>
    <t>1.2</t>
  </si>
  <si>
    <t>Vodovodní baterie</t>
  </si>
  <si>
    <t>1.2.1</t>
  </si>
  <si>
    <t>Potrubí z uhlíkové oceli včetně tvarovek, fitinek a objímek - uhlíková ocel uvnitř / vně pozinkovaná ø35 - DN 32</t>
  </si>
  <si>
    <t>-1491794874</t>
  </si>
  <si>
    <t>1.2.2</t>
  </si>
  <si>
    <t xml:space="preserve">Dřezová  stojánková s keramickou kartuší</t>
  </si>
  <si>
    <t>1609724921</t>
  </si>
  <si>
    <t>1.3</t>
  </si>
  <si>
    <t>Potrubí</t>
  </si>
  <si>
    <t>1.3.1</t>
  </si>
  <si>
    <t>Potrubí PPr včetně tvarovek, objímek a fitinek PN 16 d20x2,8</t>
  </si>
  <si>
    <t>-694111408</t>
  </si>
  <si>
    <t>1.3.2</t>
  </si>
  <si>
    <t>-556203995</t>
  </si>
  <si>
    <t>1.3.3</t>
  </si>
  <si>
    <t>Tlaková zkouška a proplach</t>
  </si>
  <si>
    <t>2101912784</t>
  </si>
  <si>
    <t>1.4</t>
  </si>
  <si>
    <t>Izolace potrubí</t>
  </si>
  <si>
    <t>1.4.1</t>
  </si>
  <si>
    <t>Izolace PP 20/20</t>
  </si>
  <si>
    <t>-1271923683</t>
  </si>
  <si>
    <t>1.4.2</t>
  </si>
  <si>
    <t>Izolace PP 32/13</t>
  </si>
  <si>
    <t>-1943742737</t>
  </si>
  <si>
    <t>1.4.3</t>
  </si>
  <si>
    <t>Sponka, páska</t>
  </si>
  <si>
    <t>kpl</t>
  </si>
  <si>
    <t>-149169133</t>
  </si>
  <si>
    <t>1.5</t>
  </si>
  <si>
    <t>Zařízení a armatury</t>
  </si>
  <si>
    <t>1.5.1</t>
  </si>
  <si>
    <t>Ventil rohový DN 10</t>
  </si>
  <si>
    <t>1668901474</t>
  </si>
  <si>
    <t>1.5.2</t>
  </si>
  <si>
    <t>Pancéřová hadička DN 10</t>
  </si>
  <si>
    <t>-1051235568</t>
  </si>
  <si>
    <t>1.6</t>
  </si>
  <si>
    <t>1.6.1</t>
  </si>
  <si>
    <t>Technický dozor</t>
  </si>
  <si>
    <t>hod</t>
  </si>
  <si>
    <t>568695996</t>
  </si>
  <si>
    <t>1.6.2</t>
  </si>
  <si>
    <t>Napojení na stávajívcí rozvody</t>
  </si>
  <si>
    <t>-1198158549</t>
  </si>
  <si>
    <t>1.6.3</t>
  </si>
  <si>
    <t>Vnitrostaveništní přemístění</t>
  </si>
  <si>
    <t>-947810151</t>
  </si>
  <si>
    <t>1.6.4</t>
  </si>
  <si>
    <t>Drobné stavební úpravy- prostupy, drážky</t>
  </si>
  <si>
    <t>-1357396335</t>
  </si>
  <si>
    <t>VNITŘNÍ SPLAŠKOVÁ KANALIZACE</t>
  </si>
  <si>
    <t>2.1</t>
  </si>
  <si>
    <t>2.1.1</t>
  </si>
  <si>
    <t>Potrubí HT včetně tvarovek d40</t>
  </si>
  <si>
    <t>1217413985</t>
  </si>
  <si>
    <t>2.1.2</t>
  </si>
  <si>
    <t>Zkouška těsnosti</t>
  </si>
  <si>
    <t>-2112970478</t>
  </si>
  <si>
    <t>2.2</t>
  </si>
  <si>
    <t>Zařízení</t>
  </si>
  <si>
    <t>2.2.1</t>
  </si>
  <si>
    <t>Umyvadlový sifon-chrom d40</t>
  </si>
  <si>
    <t>-1341842554</t>
  </si>
  <si>
    <t>2.2.3</t>
  </si>
  <si>
    <t>Dřezový sifon d40</t>
  </si>
  <si>
    <t>-86032743</t>
  </si>
  <si>
    <t>2.3</t>
  </si>
  <si>
    <t>2.3.1</t>
  </si>
  <si>
    <t>-1768188942</t>
  </si>
  <si>
    <t>2.3.2</t>
  </si>
  <si>
    <t>1113296300</t>
  </si>
  <si>
    <t>2.3.3</t>
  </si>
  <si>
    <t>Napojení na stávající přípojky kanalizace</t>
  </si>
  <si>
    <t>-108609539</t>
  </si>
  <si>
    <t>2.3.4</t>
  </si>
  <si>
    <t>88440651</t>
  </si>
  <si>
    <t>D1.01.4g1 - Silnoproudá elektrotechnika</t>
  </si>
  <si>
    <t>D1.01.4g - Silnoproudá elektrotechnika - 2.ETAPA</t>
  </si>
  <si>
    <t xml:space="preserve">    D1.01.4g-vnitrni - Silnoproudá elektrotechnika - vnitřní</t>
  </si>
  <si>
    <t xml:space="preserve">      RH1-MDO - upr - Rozvaděč RH1-MDO - doplnění</t>
  </si>
  <si>
    <t xml:space="preserve">      R 0.13 - upr - Rozvaděč R 0.13 - úprava</t>
  </si>
  <si>
    <t xml:space="preserve">      ZLAB - Hlavní trasy - Kabelové žebříky a trasy</t>
  </si>
  <si>
    <t xml:space="preserve">      IP - Instalační přístroje</t>
  </si>
  <si>
    <t xml:space="preserve">      ULM - Úložný materiál</t>
  </si>
  <si>
    <t xml:space="preserve">      VK - Vodiče a kabely</t>
  </si>
  <si>
    <t xml:space="preserve">      OSV - Svítidla a světelné zdroje</t>
  </si>
  <si>
    <t xml:space="preserve">      ZEDP - Pomocné zednické práce</t>
  </si>
  <si>
    <t xml:space="preserve">      ZP - Zemní práce</t>
  </si>
  <si>
    <t xml:space="preserve">      HROMOSVOD - Uzem. soustava</t>
  </si>
  <si>
    <t xml:space="preserve">      DEMPRAC - Demontáže stávajících rozvodů</t>
  </si>
  <si>
    <t xml:space="preserve">      PODHL - Demontáž a zpětná montáž svítidel</t>
  </si>
  <si>
    <t xml:space="preserve">      ROP - Revize a ostatní práce</t>
  </si>
  <si>
    <t xml:space="preserve">    VRN1 - Průzkumné, geodetické a projektové práce</t>
  </si>
  <si>
    <t>D1.01.4g</t>
  </si>
  <si>
    <t>Silnoproudá elektrotechnika - 2.ETAPA</t>
  </si>
  <si>
    <t>D1.01.4g-vnitrni</t>
  </si>
  <si>
    <t>Silnoproudá elektrotechnika - vnitřní</t>
  </si>
  <si>
    <t>RH1-MDO - upr</t>
  </si>
  <si>
    <t>Rozvaděč RH1-MDO - doplnění</t>
  </si>
  <si>
    <t>O0234065</t>
  </si>
  <si>
    <t>Jistič, In 32 A, Ue 230/400 V a.c., 60/220 V d.c., charakteristika D, 3-pól, Icn 10 kA</t>
  </si>
  <si>
    <t>-137592537</t>
  </si>
  <si>
    <t>741320175</t>
  </si>
  <si>
    <t>Montáž jističů třípólových nn do 63 A ve skříni se zapojením vodičů</t>
  </si>
  <si>
    <t>-500733140</t>
  </si>
  <si>
    <t>https://podminky.urs.cz/item/CS_URS_2025_01/741320175</t>
  </si>
  <si>
    <t>R 0.13 - upr</t>
  </si>
  <si>
    <t>Rozvaděč R 0.13 - úprava</t>
  </si>
  <si>
    <t>218120511</t>
  </si>
  <si>
    <t>Demontáž jističů do 100 A s odpojením vodičů</t>
  </si>
  <si>
    <t>-289306709</t>
  </si>
  <si>
    <t>https://podminky.urs.cz/item/CS_URS_2025_01/218120511</t>
  </si>
  <si>
    <t>O0234346</t>
  </si>
  <si>
    <t>Páčkový spínač, In 63 A, Ue 230/400 V a.c., 60/220 V d.c., 3-pól, šířka 3 moduly</t>
  </si>
  <si>
    <t>-948914492</t>
  </si>
  <si>
    <t>281853212</t>
  </si>
  <si>
    <t>D03952400.1</t>
  </si>
  <si>
    <t xml:space="preserve">SPD typ 2,  TNS, Uc=275V, In=20kA(8/20us), Up≤1,5kV, Up(5kA)≤1kV, v 4-polovém provedení TNS s výměnnými moduly</t>
  </si>
  <si>
    <t>861932401</t>
  </si>
  <si>
    <t>741322122</t>
  </si>
  <si>
    <t>Montáž svodiče přepětí nn typ 2 čtyřpólových dvoudílných s vložením modulu se zapojením vodičů</t>
  </si>
  <si>
    <t>1792951103</t>
  </si>
  <si>
    <t>https://podminky.urs.cz/item/CS_URS_2025_01/741322122</t>
  </si>
  <si>
    <t>O0141015</t>
  </si>
  <si>
    <t>OPVP10-3, Pojistkový odpínač, Ie 32 A, Ue AC 690 V/DC 440 V, pro válcové pojistkové vložky 10x38, 3pól. provedení, bez signalizace</t>
  </si>
  <si>
    <t>-774302898</t>
  </si>
  <si>
    <t>741312501</t>
  </si>
  <si>
    <t>Montáž odpínače výkonového pojistkového do 500 V do 160 A bez zapojení vodičů</t>
  </si>
  <si>
    <t>-9931789</t>
  </si>
  <si>
    <t>https://podminky.urs.cz/item/CS_URS_2025_01/741312501</t>
  </si>
  <si>
    <t>O0140750</t>
  </si>
  <si>
    <t>PVA10 6A gG, Pojistková vložka, Un AC 500 V / DC 250 V, velikost 10x38, gG - charakteristika pro všeobecné použití, Cd/Pb free</t>
  </si>
  <si>
    <t>-848076517</t>
  </si>
  <si>
    <t>741320041</t>
  </si>
  <si>
    <t>Montáž pojistka - patrona do 60 A se styčným kroužkem se zapojením vodičů</t>
  </si>
  <si>
    <t>-621947299</t>
  </si>
  <si>
    <t>https://podminky.urs.cz/item/CS_URS_2025_01/741320041</t>
  </si>
  <si>
    <t>A01E219-3D</t>
  </si>
  <si>
    <t>Trojitá signálka - LED Napětí = 415-230 V AC, zelená, zelená, zelená</t>
  </si>
  <si>
    <t>-1614099165</t>
  </si>
  <si>
    <t>741320031</t>
  </si>
  <si>
    <t>Montáž pojistka - signální zařízení se zapojením vodičů</t>
  </si>
  <si>
    <t>1193404222</t>
  </si>
  <si>
    <t>https://podminky.urs.cz/item/CS_URS_2025_01/741320031</t>
  </si>
  <si>
    <t>O0233890</t>
  </si>
  <si>
    <t>Jistič, In 6 A, Ue 230 V a.c., 60 V d.c., charakteristika C, 1-pól, Icn 10 kA</t>
  </si>
  <si>
    <t>936120020</t>
  </si>
  <si>
    <t>O0233892</t>
  </si>
  <si>
    <t>Jistič, In 10 A, Ue 230 V a.c., 60 V d.c., charakteristika C, 1-pól, Icn 10 kA</t>
  </si>
  <si>
    <t>101401358</t>
  </si>
  <si>
    <t>O0233894</t>
  </si>
  <si>
    <t>Jistič, In 16 A, Ue 230 V a.c., 60 V d.c., charakteristika C, 1-pól, Icn 10 kA</t>
  </si>
  <si>
    <t>-2029053596</t>
  </si>
  <si>
    <t>741320105</t>
  </si>
  <si>
    <t>Montáž jističů jednopólových nn do 25 A ve skříni se zapojením vodičů</t>
  </si>
  <si>
    <t>-1307395441</t>
  </si>
  <si>
    <t>https://podminky.urs.cz/item/CS_URS_2025_01/741320105</t>
  </si>
  <si>
    <t>O0235664U</t>
  </si>
  <si>
    <t>Pomocný spínač, 1x zapínací kontakt, 1x rozpínací kontakt, pro jističe a chrániče</t>
  </si>
  <si>
    <t>-2074004489</t>
  </si>
  <si>
    <t>741320361</t>
  </si>
  <si>
    <t>Montáž jistič-kontakt signální 2/2 se zapojením vodičů</t>
  </si>
  <si>
    <t>-1056349823</t>
  </si>
  <si>
    <t>https://podminky.urs.cz/item/CS_URS_2025_01/741320361</t>
  </si>
  <si>
    <t>O0238300</t>
  </si>
  <si>
    <t>Proudový chránič s nadproudovou ochranou, In 10 A, Ue AC 230 V, charakteristika C, Idn 30 mA, 1+N-pól, typ A</t>
  </si>
  <si>
    <t>1001239714</t>
  </si>
  <si>
    <t>O0238301</t>
  </si>
  <si>
    <t>Proudový chránič s nadproudovou ochranou, In 16 A, Ue AC 230 V, charakteristika C, Idn 30 mA, 1+N-pól, typ A</t>
  </si>
  <si>
    <t>1873533167</t>
  </si>
  <si>
    <t>741321003</t>
  </si>
  <si>
    <t>Montáž proudových chráničů dvoupólových nn do 25 A ve skříni se zapojením vodičů</t>
  </si>
  <si>
    <t>-270922574</t>
  </si>
  <si>
    <t>https://podminky.urs.cz/item/CS_URS_2025_01/741321003</t>
  </si>
  <si>
    <t>H02ip0607</t>
  </si>
  <si>
    <t xml:space="preserve">Stykač  25A, 2S, 230V~50/60Hz</t>
  </si>
  <si>
    <t>-1131516466</t>
  </si>
  <si>
    <t>741330042</t>
  </si>
  <si>
    <t>Montáž stykač střídavý vestavný třípólový do 25 A se zapojením vodičů</t>
  </si>
  <si>
    <t>-1368420613</t>
  </si>
  <si>
    <t>https://podminky.urs.cz/item/CS_URS_2025_01/741330042</t>
  </si>
  <si>
    <t>F20218230</t>
  </si>
  <si>
    <t>Spínač impulsně ovládaný, krokový spínač, 1Z, 16 A - 1. krok - zapnuto, 2. krok - vypnuto</t>
  </si>
  <si>
    <t>-476984211</t>
  </si>
  <si>
    <t>741330031</t>
  </si>
  <si>
    <t>Montáž stykačů střídavých vestavných jednopólových do 16 A se zapojením vodičů</t>
  </si>
  <si>
    <t>2019604421</t>
  </si>
  <si>
    <t>https://podminky.urs.cz/item/CS_URS_2025_01/741330031</t>
  </si>
  <si>
    <t>34562148</t>
  </si>
  <si>
    <t>svorka řadová šroubovací RSA nízkého napětí a průřezem vodiče 4mm2</t>
  </si>
  <si>
    <t>-1761729842</t>
  </si>
  <si>
    <t>741231002</t>
  </si>
  <si>
    <t>Montáž svorkovnice do rozvaděčů - řadová vodič do 6 mm2 se zapojením vodičů</t>
  </si>
  <si>
    <t>-1554186007</t>
  </si>
  <si>
    <t>https://podminky.urs.cz/item/CS_URS_2025_01/741231002</t>
  </si>
  <si>
    <t>E01A161116</t>
  </si>
  <si>
    <t>Řadová svorka RSA 16 A - bílá</t>
  </si>
  <si>
    <t>1929734769</t>
  </si>
  <si>
    <t>3+3</t>
  </si>
  <si>
    <t>741231004</t>
  </si>
  <si>
    <t>Montáž svorkovnice do rozvaděčů - řadová vodič do 16 mm2 se zapojením vodičů</t>
  </si>
  <si>
    <t>851404993</t>
  </si>
  <si>
    <t>https://podminky.urs.cz/item/CS_URS_2025_01/741231004</t>
  </si>
  <si>
    <t>ZLAB</t>
  </si>
  <si>
    <t>Hlavní trasy - Kabelové žebříky a trasy</t>
  </si>
  <si>
    <t>K11kk02718r</t>
  </si>
  <si>
    <t>KZI 60X50X0.75, ŽLAB S INT.SPOJ. , POZINKOVÁNO SENDZIMIR, kompletní, vč. konzol, spojek a úchytů</t>
  </si>
  <si>
    <t>-1291915743</t>
  </si>
  <si>
    <t>3+3+7</t>
  </si>
  <si>
    <t>m-kz-050-nm</t>
  </si>
  <si>
    <t>Montáž kabelového žlabu š. 50mm, včetně nosného a pomocného instalačního materiálu (hmoždiny, závitové tyče atd.)</t>
  </si>
  <si>
    <t>bm</t>
  </si>
  <si>
    <t>-1227647098</t>
  </si>
  <si>
    <t>K11kk02656r</t>
  </si>
  <si>
    <t>KZ 60X100X1.00, KABELOVÝ ŽLAB S INT.SPOJ., POZINKOVÁNO SENDZIMIR, kompletní, vč. konzol, spojek a úchytů</t>
  </si>
  <si>
    <t>91992099</t>
  </si>
  <si>
    <t>m-kz-100-nm</t>
  </si>
  <si>
    <t>Montáž kabelového žlabu š. 100mm, včetně nosného a pomocného instalačního materiálu (hmoždiny, závitové tyče atd.)</t>
  </si>
  <si>
    <t>522107581</t>
  </si>
  <si>
    <t>IP</t>
  </si>
  <si>
    <t>Instalační přístroje</t>
  </si>
  <si>
    <t>A023559-A01345</t>
  </si>
  <si>
    <t>Přístroj spínače jednopólového, řazení 1, barva alpská bílá</t>
  </si>
  <si>
    <t>825076917</t>
  </si>
  <si>
    <t>A023559B-A00651214</t>
  </si>
  <si>
    <t>Kryt spínače jednoduchý, barva alpská bílá</t>
  </si>
  <si>
    <t>256722520</t>
  </si>
  <si>
    <t>A021754-0-2155R</t>
  </si>
  <si>
    <t>Rámeček s popisovým polem, jednonásobný, barva alpská bílá, (1÷5 rámeček dle místní potřeby)</t>
  </si>
  <si>
    <t>-2050465564</t>
  </si>
  <si>
    <t>741310101</t>
  </si>
  <si>
    <t>Montáž spínač (polo)zapuštěný bezšroubové připojení 1-jednopólový se zapojením vodičů</t>
  </si>
  <si>
    <t>-1231233519</t>
  </si>
  <si>
    <t>https://podminky.urs.cz/item/CS_URS_2025_01/741310101</t>
  </si>
  <si>
    <t>A023559-A05345</t>
  </si>
  <si>
    <t>Přístroj přepínače sériového, řazení 5, barva</t>
  </si>
  <si>
    <t>-196333095</t>
  </si>
  <si>
    <t>-1299526345</t>
  </si>
  <si>
    <t>-1301471892</t>
  </si>
  <si>
    <t>741310121</t>
  </si>
  <si>
    <t>Montáž přepínač (polo)zapuštěný bezšroubové připojení 5-sériový se zapojením vodičů</t>
  </si>
  <si>
    <t>-2101090995</t>
  </si>
  <si>
    <t>https://podminky.urs.cz/item/CS_URS_2025_01/741310121</t>
  </si>
  <si>
    <t>A023559-A06345</t>
  </si>
  <si>
    <t>Přístroj přepínače střídavého, řazení 6, barva bílá</t>
  </si>
  <si>
    <t>553240930</t>
  </si>
  <si>
    <t>-48678593</t>
  </si>
  <si>
    <t>173234547</t>
  </si>
  <si>
    <t>741310122</t>
  </si>
  <si>
    <t>Montáž přepínač (polo)zapuštěný bezšroubové připojení 6-střídavý se zapojením vodičů</t>
  </si>
  <si>
    <t>1044201248</t>
  </si>
  <si>
    <t>https://podminky.urs.cz/item/CS_URS_2025_01/741310122</t>
  </si>
  <si>
    <t>A023559-A91345</t>
  </si>
  <si>
    <t xml:space="preserve">Přístroj ovládače zapínacího, řazení  1/0So, barva</t>
  </si>
  <si>
    <t>926149490</t>
  </si>
  <si>
    <t>1485282907</t>
  </si>
  <si>
    <t>708893772</t>
  </si>
  <si>
    <t>741310011</t>
  </si>
  <si>
    <t>Montáž ovladač nástěnný 1/0-tlačítkový zapínací prostředí normální se zapojením vodičů</t>
  </si>
  <si>
    <t>-789254331</t>
  </si>
  <si>
    <t>https://podminky.urs.cz/item/CS_URS_2025_01/741310011</t>
  </si>
  <si>
    <t>LS-BD</t>
  </si>
  <si>
    <t>Loketní spínač bezdotykový</t>
  </si>
  <si>
    <t>1191350839</t>
  </si>
  <si>
    <t>-278530214</t>
  </si>
  <si>
    <t>A025519B-A02387 B</t>
  </si>
  <si>
    <t>Zásuvka jednonás. chráněná, s clonkami, s víčkem, s bezšr. svorkami, barva alpská bílá</t>
  </si>
  <si>
    <t>-1379554290</t>
  </si>
  <si>
    <t>A025519B-A02357 B</t>
  </si>
  <si>
    <t>Zásuvka jednonás. chráněná, s clonkami, s bezšroub. svorkami, barva alpská bílá</t>
  </si>
  <si>
    <t>-2098391277</t>
  </si>
  <si>
    <t>A025519B-A02357 Z</t>
  </si>
  <si>
    <t>Zásuvka jednonás. chráněná, s clonkami, s bezšroub. svorkami, barva zelená</t>
  </si>
  <si>
    <t>-733631253</t>
  </si>
  <si>
    <t>741313001</t>
  </si>
  <si>
    <t>Montáž zásuvka (polo)zapuštěná bezšroubové připojení 2P+PE se zapojením vodičů</t>
  </si>
  <si>
    <t>-358933154</t>
  </si>
  <si>
    <t>https://podminky.urs.cz/item/CS_URS_2025_01/741313001</t>
  </si>
  <si>
    <t>ULM</t>
  </si>
  <si>
    <t>Úložný materiál</t>
  </si>
  <si>
    <t>34571004</t>
  </si>
  <si>
    <t>lišta elektroinstalační hranatá PVC 20x20mm</t>
  </si>
  <si>
    <t>-1700291692</t>
  </si>
  <si>
    <t>34571008</t>
  </si>
  <si>
    <t>lišta elektroinstalační hranatá PVC 40x40mm</t>
  </si>
  <si>
    <t>324975703</t>
  </si>
  <si>
    <t>741110511</t>
  </si>
  <si>
    <t>Montáž lišta a kanálek vkládací šířky do 60 mm s víčkem</t>
  </si>
  <si>
    <t>1748305572</t>
  </si>
  <si>
    <t>https://podminky.urs.cz/item/CS_URS_2025_01/741110511</t>
  </si>
  <si>
    <t>34571073</t>
  </si>
  <si>
    <t>trubka elektroinstalační ohebná z PVC oranžová d 25mm</t>
  </si>
  <si>
    <t>-1772978890</t>
  </si>
  <si>
    <t>741110062</t>
  </si>
  <si>
    <t>Montáž trubka plastová ohebná D přes 23 do 35 mm uložená pod omítku</t>
  </si>
  <si>
    <t>565676692</t>
  </si>
  <si>
    <t>https://podminky.urs.cz/item/CS_URS_2025_01/741110062</t>
  </si>
  <si>
    <t>K11KPL 64-45/LD_NA</t>
  </si>
  <si>
    <t>KRABICE PŘÍSTROJOVÁ DO DUTÝCH STĚN, DVOUVSTŘIK (SE VZDUCHOTĚSNÝMI MEMBRÁNOVÝMI PRŮCHODKAMI)</t>
  </si>
  <si>
    <t>-747275801</t>
  </si>
  <si>
    <t>3+1</t>
  </si>
  <si>
    <t>741112002</t>
  </si>
  <si>
    <t>Montáž krabice zapuštěná plastová kruhová pro sádrokartonové příčky</t>
  </si>
  <si>
    <t>458201698</t>
  </si>
  <si>
    <t>https://podminky.urs.cz/item/CS_URS_2025_01/741112002</t>
  </si>
  <si>
    <t>K11kk02286</t>
  </si>
  <si>
    <t>KRABICE PŘÍSTROJOVÁ, s možností spojení v souvislou řadu s roztečí 71mm</t>
  </si>
  <si>
    <t>-1957038464</t>
  </si>
  <si>
    <t>15+95</t>
  </si>
  <si>
    <t>741112001</t>
  </si>
  <si>
    <t>Montáž krabice zapuštěná plastová kruhová</t>
  </si>
  <si>
    <t>484571606</t>
  </si>
  <si>
    <t>https://podminky.urs.cz/item/CS_URS_2025_01/741112001</t>
  </si>
  <si>
    <t>K11kk00795</t>
  </si>
  <si>
    <t xml:space="preserve">KRABICE PANCÉŘOVÁ,  +VÍKO+PRŮCH.+SVORK./TM.ŠEDÁ (93x93x47mm)</t>
  </si>
  <si>
    <t>-272965049</t>
  </si>
  <si>
    <t>"Zás"39</t>
  </si>
  <si>
    <t>"OSV"44+15+8</t>
  </si>
  <si>
    <t>741112201</t>
  </si>
  <si>
    <t>Montáž krabice pancéřová protahovací plastová 120x120 mm</t>
  </si>
  <si>
    <t>-1209264384</t>
  </si>
  <si>
    <t>https://podminky.urs.cz/item/CS_URS_2025_01/741112201</t>
  </si>
  <si>
    <t>SKD1</t>
  </si>
  <si>
    <t>Svazkový kabelový držák (60x30mm) včetně kotvy</t>
  </si>
  <si>
    <t>1808506762</t>
  </si>
  <si>
    <t>741910611</t>
  </si>
  <si>
    <t>Montáž příchytka kovová pro kabelové lávky a žebříky kabel D do 40 mm</t>
  </si>
  <si>
    <t>1158489582</t>
  </si>
  <si>
    <t>https://podminky.urs.cz/item/CS_URS_2025_01/741910611</t>
  </si>
  <si>
    <t>G0120020877</t>
  </si>
  <si>
    <t>670/2 KU, Cu proudová svorka</t>
  </si>
  <si>
    <t>-1188111120</t>
  </si>
  <si>
    <t>741420021</t>
  </si>
  <si>
    <t>Montáž svorka hromosvodná se 2 šrouby</t>
  </si>
  <si>
    <t>1492989073</t>
  </si>
  <si>
    <t>https://podminky.urs.cz/item/CS_URS_2025_01/741420021</t>
  </si>
  <si>
    <t>VK</t>
  </si>
  <si>
    <t>Vodiče a kabely</t>
  </si>
  <si>
    <t>K03lam00179</t>
  </si>
  <si>
    <t>1-CHA-R 16</t>
  </si>
  <si>
    <t>-991391463</t>
  </si>
  <si>
    <t>741120201</t>
  </si>
  <si>
    <t>Montáž vodič Cu izolovaný plný a laněný s PVC pláštěm žíla 1,5 až 16 mm2 volně (např. CY, CHAH-V)</t>
  </si>
  <si>
    <t>1491869956</t>
  </si>
  <si>
    <t>https://podminky.urs.cz/item/CS_URS_2025_01/741120201</t>
  </si>
  <si>
    <t>K03lam00180</t>
  </si>
  <si>
    <t>1-CHA-R 25</t>
  </si>
  <si>
    <t>-649038166</t>
  </si>
  <si>
    <t>77+8+5</t>
  </si>
  <si>
    <t>741120203</t>
  </si>
  <si>
    <t>Montáž vodič Cu izolovaný plný a laněný s PVC pláštěm žíla 25 až 35 mm2 volně (např. CY, CHAH-V)</t>
  </si>
  <si>
    <t>-1936600260</t>
  </si>
  <si>
    <t>https://podminky.urs.cz/item/CS_URS_2025_01/741120203</t>
  </si>
  <si>
    <t>K01DG200006005BJ</t>
  </si>
  <si>
    <t xml:space="preserve">1-CXKH-R(J) 5X6 RE B2s1d0  M</t>
  </si>
  <si>
    <t>1790194796</t>
  </si>
  <si>
    <t>"RV10"76</t>
  </si>
  <si>
    <t>"P+P"8+9</t>
  </si>
  <si>
    <t>741122642</t>
  </si>
  <si>
    <t>Montáž kabel Cu plný kulatý žíla 5x4 až 6 mm2 uložený pevně (např. CYKY)</t>
  </si>
  <si>
    <t>724011873</t>
  </si>
  <si>
    <t>https://podminky.urs.cz/item/CS_URS_2025_01/741122642</t>
  </si>
  <si>
    <t>K01DG200001502B-O</t>
  </si>
  <si>
    <t xml:space="preserve">1-CXKH-R(O)  2X1,5 RE B2s1d0  M</t>
  </si>
  <si>
    <t>382376207</t>
  </si>
  <si>
    <t>"OSV"93+60</t>
  </si>
  <si>
    <t>"P+P"15+16</t>
  </si>
  <si>
    <t>741122201</t>
  </si>
  <si>
    <t>Montáž kabel Cu plný kulatý žíla 2x1,5 až 6 mm2 uložený volně (např. CYKY)</t>
  </si>
  <si>
    <t>1336192269</t>
  </si>
  <si>
    <t>https://podminky.urs.cz/item/CS_URS_2025_01/741122201</t>
  </si>
  <si>
    <t>K01DG200001503B-O</t>
  </si>
  <si>
    <t xml:space="preserve">1-CXKH-R(O)  3x1,5 RE B2s1d0  M</t>
  </si>
  <si>
    <t>-294306579</t>
  </si>
  <si>
    <t>"TECHN"48</t>
  </si>
  <si>
    <t>"OSV"23+15</t>
  </si>
  <si>
    <t>"P+P"14+5</t>
  </si>
  <si>
    <t>K01DG200001503B-J</t>
  </si>
  <si>
    <t xml:space="preserve">1-CXKH-R(J)  3x1,5 RE B2s1d0  M</t>
  </si>
  <si>
    <t>1699425507</t>
  </si>
  <si>
    <t>"TECHN"44+41</t>
  </si>
  <si>
    <t>"R0.13 OSV"591</t>
  </si>
  <si>
    <t>"P+P"61+69</t>
  </si>
  <si>
    <t>K01DG200002503B-J</t>
  </si>
  <si>
    <t xml:space="preserve">1-CXKH-R(J)  3x2,5 RE B2s1d0  M</t>
  </si>
  <si>
    <t>1774020821</t>
  </si>
  <si>
    <t>"Zás"633</t>
  </si>
  <si>
    <t>"P+P"65+62</t>
  </si>
  <si>
    <t>741122211</t>
  </si>
  <si>
    <t>Montáž kabel Cu plný kulatý žíla 3x1,5 až 6 mm2 uložený volně (např. CYKY)</t>
  </si>
  <si>
    <t>936346732</t>
  </si>
  <si>
    <t>https://podminky.urs.cz/item/CS_URS_2025_01/741122211</t>
  </si>
  <si>
    <t>K03lam00365</t>
  </si>
  <si>
    <t>J-H(St)H 2x2x0,80</t>
  </si>
  <si>
    <t>-394538907</t>
  </si>
  <si>
    <t>"LS"5</t>
  </si>
  <si>
    <t>741124701</t>
  </si>
  <si>
    <t>Montáž kabel Cu stíněný ovládací žíly 2 až 19x0,8 mm2 uložený volně (např. JYTY)</t>
  </si>
  <si>
    <t>-1760801200</t>
  </si>
  <si>
    <t>https://podminky.urs.cz/item/CS_URS_2025_01/741124701</t>
  </si>
  <si>
    <t>741130001</t>
  </si>
  <si>
    <t>Ukončení vodič izolovaný do 2,5 mm2 v rozváděči nebo na přístroji</t>
  </si>
  <si>
    <t>-977818148</t>
  </si>
  <si>
    <t>https://podminky.urs.cz/item/CS_URS_2025_01/741130001</t>
  </si>
  <si>
    <t>"Zás.+Technolog"792+5*3*2+3*2</t>
  </si>
  <si>
    <t>"OSV"66+264</t>
  </si>
  <si>
    <t>741130004</t>
  </si>
  <si>
    <t>Ukončení vodič izolovaný do 6 mm2 v rozváděči nebo na přístroji</t>
  </si>
  <si>
    <t>-1116417516</t>
  </si>
  <si>
    <t>https://podminky.urs.cz/item/CS_URS_2025_01/741130004</t>
  </si>
  <si>
    <t>5*2*2</t>
  </si>
  <si>
    <t>741130006</t>
  </si>
  <si>
    <t>Ukončení vodič izolovaný do 16 mm2 v rozváděči nebo na přístroji</t>
  </si>
  <si>
    <t>-132320039</t>
  </si>
  <si>
    <t>https://podminky.urs.cz/item/CS_URS_2025_01/741130006</t>
  </si>
  <si>
    <t>5*2</t>
  </si>
  <si>
    <t>OSV</t>
  </si>
  <si>
    <t>Svítidla a světelné zdroje</t>
  </si>
  <si>
    <t>C12</t>
  </si>
  <si>
    <t>Svítidlo C12, specifikace viz Technické podmínky</t>
  </si>
  <si>
    <t>239344632</t>
  </si>
  <si>
    <t>C22</t>
  </si>
  <si>
    <t>Svítidlo C22, specifikace viz Technické podmínky</t>
  </si>
  <si>
    <t>915023382</t>
  </si>
  <si>
    <t>D12</t>
  </si>
  <si>
    <t>Svítidlo D12, specifikace viz Technické podmínky</t>
  </si>
  <si>
    <t>805306858</t>
  </si>
  <si>
    <t>E22</t>
  </si>
  <si>
    <t>Svítidlo E22, specifikace viz Technické podmínky</t>
  </si>
  <si>
    <t>-734182885</t>
  </si>
  <si>
    <t>741372112</t>
  </si>
  <si>
    <t>Montáž svítidlo LED interiérové vestavné panelové hranaté nebo kruhové přes 0,09 do 0,36 m2 se zapojením vodičů</t>
  </si>
  <si>
    <t>1178864998</t>
  </si>
  <si>
    <t>https://podminky.urs.cz/item/CS_URS_2025_01/741372112</t>
  </si>
  <si>
    <t>J3</t>
  </si>
  <si>
    <t>Svítidlo J3, specifikace viz Technické podmínky</t>
  </si>
  <si>
    <t>-1167674987</t>
  </si>
  <si>
    <t>741372111RD</t>
  </si>
  <si>
    <t>Montáž svítidlo LED bytové vestavné podhledové kruhové do 0,09 m2</t>
  </si>
  <si>
    <t>500522743</t>
  </si>
  <si>
    <t>L1</t>
  </si>
  <si>
    <t>Svítidlo L1, specifikace viz Technické podmínky</t>
  </si>
  <si>
    <t>1366652909</t>
  </si>
  <si>
    <t>741372022</t>
  </si>
  <si>
    <t>Montáž svítidlo LED interiérové přisazené nástěnné hranaté nebo kruhové přes 0,09 do 0,36 m2 se zapojením vodičů</t>
  </si>
  <si>
    <t>-935985211</t>
  </si>
  <si>
    <t>https://podminky.urs.cz/item/CS_URS_2025_01/741372022</t>
  </si>
  <si>
    <t>N120</t>
  </si>
  <si>
    <t>Nouzové svítidlo N12, specifikace viz Technické podmínky</t>
  </si>
  <si>
    <t>1523974641</t>
  </si>
  <si>
    <t>N710</t>
  </si>
  <si>
    <t>Nouzové svítidlo N71, specifikace viz Technické podmínky</t>
  </si>
  <si>
    <t>1795688885</t>
  </si>
  <si>
    <t>741372101</t>
  </si>
  <si>
    <t>Montáž svítidlo LED interiérové vestavné podhledové bodové se zapojením vodičů</t>
  </si>
  <si>
    <t>-1276617386</t>
  </si>
  <si>
    <t>https://podminky.urs.cz/item/CS_URS_2025_01/741372101</t>
  </si>
  <si>
    <t>N81</t>
  </si>
  <si>
    <t>Nouzové svítidlo N81, specifikace viz Technické podmínky</t>
  </si>
  <si>
    <t>-1338385275</t>
  </si>
  <si>
    <t>741372021</t>
  </si>
  <si>
    <t>Montáž svítidlo LED interiérové přisazené nástěnné hranaté nebo kruhové do 0,09 m2 se zapojením vodičů</t>
  </si>
  <si>
    <t>597563209</t>
  </si>
  <si>
    <t>https://podminky.urs.cz/item/CS_URS_2025_01/741372021</t>
  </si>
  <si>
    <t>741372042</t>
  </si>
  <si>
    <t>Montáž svítidlo LED interiérové přisazené stropní páskové lištové se zapojením vodičů</t>
  </si>
  <si>
    <t>-2069860649</t>
  </si>
  <si>
    <t>https://podminky.urs.cz/item/CS_URS_2025_01/741372042</t>
  </si>
  <si>
    <t>-1591133073</t>
  </si>
  <si>
    <t>741350032</t>
  </si>
  <si>
    <t>Montáž transformátor jednofázový nn v krytu 1x primár - 1x sekundár do 1000 VA se zapojením vodičů</t>
  </si>
  <si>
    <t>165259323</t>
  </si>
  <si>
    <t>https://podminky.urs.cz/item/CS_URS_2025_01/741350032</t>
  </si>
  <si>
    <t>ZEDP</t>
  </si>
  <si>
    <t>Pomocné zednické práce</t>
  </si>
  <si>
    <t>468081311</t>
  </si>
  <si>
    <t>Vybourání otvorů pro elektroinstalace ve zdivu cihelném pl do 0,0225 m2 tl do 15 cm</t>
  </si>
  <si>
    <t>-512056409</t>
  </si>
  <si>
    <t>https://podminky.urs.cz/item/CS_URS_2025_01/468081311</t>
  </si>
  <si>
    <t>468081312</t>
  </si>
  <si>
    <t>Vybourání otvorů pro elektroinstalace ve zdivu cihelném pl do 0,0225 m2 tl přes 15 do 30 cm</t>
  </si>
  <si>
    <t>538907528</t>
  </si>
  <si>
    <t>https://podminky.urs.cz/item/CS_URS_2025_01/468081312</t>
  </si>
  <si>
    <t>468081322</t>
  </si>
  <si>
    <t>Vybourání otvorů pro elektroinstalace ve zdivu cihelném pl přes 0,0225 do 0,09 m2 tl přes 15 do 30 cm</t>
  </si>
  <si>
    <t>1549612146</t>
  </si>
  <si>
    <t>https://podminky.urs.cz/item/CS_URS_2025_01/468081322</t>
  </si>
  <si>
    <t>468094111</t>
  </si>
  <si>
    <t>Vyvrtání otvorů pro elektroinstalační krabice ve stěnách z cihel hloubky do 6 cm</t>
  </si>
  <si>
    <t>-219057481</t>
  </si>
  <si>
    <t>https://podminky.urs.cz/item/CS_URS_2025_01/468094111</t>
  </si>
  <si>
    <t>468101411</t>
  </si>
  <si>
    <t>Vysekání rýh pro montáž trubek a kabelů v cihelných zdech hl do 3 cm a š do 3 cm</t>
  </si>
  <si>
    <t>2110806734</t>
  </si>
  <si>
    <t>https://podminky.urs.cz/item/CS_URS_2025_01/468101411</t>
  </si>
  <si>
    <t>10*10*3</t>
  </si>
  <si>
    <t>460941211</t>
  </si>
  <si>
    <t>Vyplnění a omítnutí rýh při elektroinstalacích ve stěnách hl do 3 cm a š do 3 cm</t>
  </si>
  <si>
    <t>-238083708</t>
  </si>
  <si>
    <t>https://podminky.urs.cz/item/CS_URS_2025_01/460941211</t>
  </si>
  <si>
    <t>469971111</t>
  </si>
  <si>
    <t>Svislá doprava suti a vybouraných hmot při elektromontážích za první podlaží</t>
  </si>
  <si>
    <t>48100718</t>
  </si>
  <si>
    <t>https://podminky.urs.cz/item/CS_URS_2025_01/469971111</t>
  </si>
  <si>
    <t>"Ryhy"0,03*0,03*(300)*1,9</t>
  </si>
  <si>
    <t>"krabice"0,1*0,1*0,08*(110)*1,9</t>
  </si>
  <si>
    <t>"otvory"0.132*1,9</t>
  </si>
  <si>
    <t>469971121</t>
  </si>
  <si>
    <t>Příplatek ke svislé dopravě suti a vybouraných hmot při elektromontážích za každé další podlaží</t>
  </si>
  <si>
    <t>-177500528</t>
  </si>
  <si>
    <t>https://podminky.urs.cz/item/CS_URS_2025_01/469971121</t>
  </si>
  <si>
    <t>0,931</t>
  </si>
  <si>
    <t>469972111</t>
  </si>
  <si>
    <t>Odvoz suti a vybouraných hmot při elektromontážích do 1 km</t>
  </si>
  <si>
    <t>-825287158</t>
  </si>
  <si>
    <t>https://podminky.urs.cz/item/CS_URS_2025_01/469972111</t>
  </si>
  <si>
    <t>469973114</t>
  </si>
  <si>
    <t>Poplatek za uložení na skládce (skládkovné) stavebního odpadu ze směsí nebo oddělených frakcí betonu, cihel a keramických výrobků kód odpadu 17 01 07</t>
  </si>
  <si>
    <t>-2037648933</t>
  </si>
  <si>
    <t>https://podminky.urs.cz/item/CS_URS_2025_01/469973114</t>
  </si>
  <si>
    <t>763101811</t>
  </si>
  <si>
    <t>Vyřezání otvoru v SDK desce v příčce nebo předsazené stěně jednoduché opláštění do 0,01 m2</t>
  </si>
  <si>
    <t>-877323942</t>
  </si>
  <si>
    <t>https://podminky.urs.cz/item/CS_URS_2025_01/763101811</t>
  </si>
  <si>
    <t>763101812</t>
  </si>
  <si>
    <t>Vyřezání otvoru v SDK desce v příčce nebo předsazené stěně jednoduché opláštění přes 0,01 do 0,02 m2</t>
  </si>
  <si>
    <t>-1073577129</t>
  </si>
  <si>
    <t>https://podminky.urs.cz/item/CS_URS_2025_01/763101812</t>
  </si>
  <si>
    <t>ZP</t>
  </si>
  <si>
    <t>460161262</t>
  </si>
  <si>
    <t>Hloubení kabelových rýh ručně š 50 cm hl 70 cm v hornině tř I skupiny 3</t>
  </si>
  <si>
    <t>1932053927</t>
  </si>
  <si>
    <t>https://podminky.urs.cz/item/CS_URS_2025_01/460161262</t>
  </si>
  <si>
    <t>460431272</t>
  </si>
  <si>
    <t>Zásyp kabelových rýh ručně se zhutněním š 50 cm hl 70 cm z horniny tř I skupiny 3</t>
  </si>
  <si>
    <t>-234150450</t>
  </si>
  <si>
    <t>https://podminky.urs.cz/item/CS_URS_2025_01/460431272</t>
  </si>
  <si>
    <t>460481122</t>
  </si>
  <si>
    <t>Úprava pláně při elektromontážích v hornině třídy těžitelnosti I skupiny 3 se zhutněním ručně</t>
  </si>
  <si>
    <t>1568025672</t>
  </si>
  <si>
    <t>https://podminky.urs.cz/item/CS_URS_2025_01/460481122</t>
  </si>
  <si>
    <t>HROMOSVOD</t>
  </si>
  <si>
    <t>Uzem. soustava</t>
  </si>
  <si>
    <t>K1324259</t>
  </si>
  <si>
    <t>SR 03 K (4xM8), N V4A, provedení Nerez V2A</t>
  </si>
  <si>
    <t>-1046311435</t>
  </si>
  <si>
    <t>741420022</t>
  </si>
  <si>
    <t>Montáž svorka hromosvodná se 3 a více šrouby</t>
  </si>
  <si>
    <t>1169516630</t>
  </si>
  <si>
    <t>https://podminky.urs.cz/item/CS_URS_2025_01/741420022</t>
  </si>
  <si>
    <t>T01Z215</t>
  </si>
  <si>
    <t>Drát 10 drát Ø 10 mm (0,62 kg/m), provedení FeZn,</t>
  </si>
  <si>
    <t>1417587713</t>
  </si>
  <si>
    <t>10*0.62</t>
  </si>
  <si>
    <t>741410041</t>
  </si>
  <si>
    <t>Montáž drátu nebo lana uzemňovacího průměru do 10 mm v městské zástavbě v zemi</t>
  </si>
  <si>
    <t>1673922630</t>
  </si>
  <si>
    <t>https://podminky.urs.cz/item/CS_URS_2025_01/741410041</t>
  </si>
  <si>
    <t>DEMPRAC</t>
  </si>
  <si>
    <t>Demontáže stávajících rozvodů</t>
  </si>
  <si>
    <t>741121851</t>
  </si>
  <si>
    <t>Demontáž kabel Cu pod omítkou plný plochý 2x1 až 2,5 mm2, 3x1 až 2,5 mm2</t>
  </si>
  <si>
    <t>-2115882498</t>
  </si>
  <si>
    <t>https://podminky.urs.cz/item/CS_URS_2025_01/741121851</t>
  </si>
  <si>
    <t>10"mistnosti"*8"kabelu"*10</t>
  </si>
  <si>
    <t>741213811</t>
  </si>
  <si>
    <t>Demontáž kabelu silového z rozvodnice průřezu žil do 4 mm2 bez zachování funkčnosti</t>
  </si>
  <si>
    <t>2117199783</t>
  </si>
  <si>
    <t>https://podminky.urs.cz/item/CS_URS_2025_01/741213811</t>
  </si>
  <si>
    <t>741371823</t>
  </si>
  <si>
    <t>Demontáž osvětlovacího modulového systému zářivkového dl přes 1100 mm bez zachování funkčnosti</t>
  </si>
  <si>
    <t>-1571061954</t>
  </si>
  <si>
    <t>https://podminky.urs.cz/item/CS_URS_2025_01/741371823</t>
  </si>
  <si>
    <t>PODHL</t>
  </si>
  <si>
    <t>Demontáž a zpětná montáž svítidel</t>
  </si>
  <si>
    <t>741374823</t>
  </si>
  <si>
    <t>Demontáž osvětlovacího modulového systému zářivkového dl přes 1100 mm se zachováním funkčnosti</t>
  </si>
  <si>
    <t>-1641250660</t>
  </si>
  <si>
    <t>https://podminky.urs.cz/item/CS_URS_2025_01/741374823</t>
  </si>
  <si>
    <t>741371821</t>
  </si>
  <si>
    <t>Demontáž osvětlovacího modulového systému zářivkového dl do 1100 mm bez zachování funkčnosti</t>
  </si>
  <si>
    <t>-85160376</t>
  </si>
  <si>
    <t>https://podminky.urs.cz/item/CS_URS_2025_01/741371821</t>
  </si>
  <si>
    <t>-306337848</t>
  </si>
  <si>
    <t>-1899133989</t>
  </si>
  <si>
    <t>ROP</t>
  </si>
  <si>
    <t>Revize a ostatní práce</t>
  </si>
  <si>
    <t>210280002r</t>
  </si>
  <si>
    <t>Zkoušky a prohlídky elektrických rozvodů a zařízení celková prohlídka, zkoušení, měření a vyhotovení revizní zprávy pro objem montážních prací pro objem mtž prací přes 100 do 500 tis Kč</t>
  </si>
  <si>
    <t>-1961396602</t>
  </si>
  <si>
    <t>210280101.1</t>
  </si>
  <si>
    <t>Kontrola rozváděčů nn silových hmotnosti do 200 kg</t>
  </si>
  <si>
    <t>1528611713</t>
  </si>
  <si>
    <t>https://podminky.urs.cz/item/CS_URS_2025_01/210280101.1</t>
  </si>
  <si>
    <t>580106013</t>
  </si>
  <si>
    <t>Měření, zkoušení a prověření ochrany chráničem napěťovým nebo proudovým</t>
  </si>
  <si>
    <t>měření</t>
  </si>
  <si>
    <t>-550951190</t>
  </si>
  <si>
    <t>https://podminky.urs.cz/item/CS_URS_2025_01/580106013</t>
  </si>
  <si>
    <t>HZS-11</t>
  </si>
  <si>
    <t>Koordinace mezi profesemi a se stávajícími rozvody apod.</t>
  </si>
  <si>
    <t>1084673317</t>
  </si>
  <si>
    <t>HZS3131TICR1E</t>
  </si>
  <si>
    <t>Kontrola a protokol TIČR - rozvody NN</t>
  </si>
  <si>
    <t>512</t>
  </si>
  <si>
    <t>2110415754</t>
  </si>
  <si>
    <t>merosv1</t>
  </si>
  <si>
    <t>Měření umělého osvětlení (intenzita, oslnění, rovnoměrnost, barevné podání) v prostorách s trvalým pobytem osob a zpracování protokolu pro kolaudaci/hygienu</t>
  </si>
  <si>
    <t>-1147034864</t>
  </si>
  <si>
    <t>VRN1</t>
  </si>
  <si>
    <t>Průzkumné, geodetické a projektové práce</t>
  </si>
  <si>
    <t>013254000r</t>
  </si>
  <si>
    <t>Dokumentace skutečného provedení stavby</t>
  </si>
  <si>
    <t>1024</t>
  </si>
  <si>
    <t>381420689</t>
  </si>
  <si>
    <t>01335r01</t>
  </si>
  <si>
    <t>Dodavatelská dokumentace</t>
  </si>
  <si>
    <t>1098250994</t>
  </si>
  <si>
    <t>D1.01.4h1 - Slaboproudá elektrotechnika</t>
  </si>
  <si>
    <t>Frýba</t>
  </si>
  <si>
    <t>D1.01.4h1 - Slaboproudá elektrotechnika - II. Etapa</t>
  </si>
  <si>
    <t xml:space="preserve">    SLP-DEM - Demontáže</t>
  </si>
  <si>
    <t xml:space="preserve">    SLP-SPOL - Společná část rozvodů</t>
  </si>
  <si>
    <t xml:space="preserve">    SLP-SK - Strukturovaná kabeláž</t>
  </si>
  <si>
    <t xml:space="preserve">      SLP-SK-MON - Montážní práce a materiál</t>
  </si>
  <si>
    <t xml:space="preserve">      SLP-SK-AKT - Aktivní prvky</t>
  </si>
  <si>
    <t xml:space="preserve">    SLP-DT - Domácí telefon</t>
  </si>
  <si>
    <t xml:space="preserve">    SLP-ACS - Elektronická kontrola vstupu</t>
  </si>
  <si>
    <t xml:space="preserve">    SLP-CCTV - Kamerový dohledový systém</t>
  </si>
  <si>
    <t xml:space="preserve">    SLP-MON - Monitoring</t>
  </si>
  <si>
    <t>Slaboproudá elektrotechnika - II. Etapa</t>
  </si>
  <si>
    <t>SLP-DEM</t>
  </si>
  <si>
    <t>Demontáže</t>
  </si>
  <si>
    <t>742110841</t>
  </si>
  <si>
    <t>Demontáž lišt elektroinstalačních vkládacích</t>
  </si>
  <si>
    <t>-365378957</t>
  </si>
  <si>
    <t>https://podminky.urs.cz/item/CS_URS_2025_01/742110841</t>
  </si>
  <si>
    <t>742121801</t>
  </si>
  <si>
    <t>Demontáž kabelů sdělovacích pro vnitřní rozvody</t>
  </si>
  <si>
    <t>269567712</t>
  </si>
  <si>
    <t>https://podminky.urs.cz/item/CS_URS_2025_01/742121801</t>
  </si>
  <si>
    <t>750</t>
  </si>
  <si>
    <t>742124801</t>
  </si>
  <si>
    <t>Demontáž kabelů datových pro vnitřní rozvody ze žlabu nebo lišty</t>
  </si>
  <si>
    <t>-1441040278</t>
  </si>
  <si>
    <t>https://podminky.urs.cz/item/CS_URS_2025_01/742124801</t>
  </si>
  <si>
    <t>742124802</t>
  </si>
  <si>
    <t>Demontáž kabelů datových pro vnitřní rozvody z trubky</t>
  </si>
  <si>
    <t>-2013352688</t>
  </si>
  <si>
    <t>https://podminky.urs.cz/item/CS_URS_2025_01/742124802</t>
  </si>
  <si>
    <t>742330845</t>
  </si>
  <si>
    <t>Demontáž zásuvek datových přisazených na omítce 1 až 6 pozic</t>
  </si>
  <si>
    <t>1762246712</t>
  </si>
  <si>
    <t>https://podminky.urs.cz/item/CS_URS_2025_01/742330845</t>
  </si>
  <si>
    <t>DEM-NS</t>
  </si>
  <si>
    <t>Demontáž ostatních nespecifikovaných rozvodů a prvků SLP</t>
  </si>
  <si>
    <t>-1353761629</t>
  </si>
  <si>
    <t>SLP-SPOL</t>
  </si>
  <si>
    <t>Společná část rozvodů</t>
  </si>
  <si>
    <t>KZI60150</t>
  </si>
  <si>
    <t>KZI 60x150x1.00_S Žlab kabelový s integrovanou spojkou</t>
  </si>
  <si>
    <t>-959710157</t>
  </si>
  <si>
    <t>"1PP" 30</t>
  </si>
  <si>
    <t>KZI60150ns</t>
  </si>
  <si>
    <t>Nosný systém pro kabelový žlab š.150mm, konzoly, výložníky,závitové tyče, spojky, příslušenství</t>
  </si>
  <si>
    <t>-1403420645</t>
  </si>
  <si>
    <t>742110102</t>
  </si>
  <si>
    <t>Montáž kabelového žlabu pro slaboproud šířky do 150 mm</t>
  </si>
  <si>
    <t>902856359</t>
  </si>
  <si>
    <t>https://podminky.urs.cz/item/CS_URS_2025_01/742110102</t>
  </si>
  <si>
    <t>SLP-SK</t>
  </si>
  <si>
    <t>Strukturovaná kabeláž</t>
  </si>
  <si>
    <t>SLP-SK-MON</t>
  </si>
  <si>
    <t>Montážní práce a materiál</t>
  </si>
  <si>
    <t>2207028</t>
  </si>
  <si>
    <t>Svazkový držák Grip 15x NYM3x1,5, St, pásově zinkováno</t>
  </si>
  <si>
    <t>-192639694</t>
  </si>
  <si>
    <t>742110161</t>
  </si>
  <si>
    <t>Montáž spony pro uchycení kabelů pro slaboproud</t>
  </si>
  <si>
    <t>1860081227</t>
  </si>
  <si>
    <t>https://podminky.urs.cz/item/CS_URS_2025_01/742110161</t>
  </si>
  <si>
    <t>39173100</t>
  </si>
  <si>
    <t>Ohebná trubka PVC 1225 L50 25mm tmavě šedá</t>
  </si>
  <si>
    <t>675619846</t>
  </si>
  <si>
    <t>742110002</t>
  </si>
  <si>
    <t>Montáž trubek pro slaboproud plastových ohebných uložených pod omítku</t>
  </si>
  <si>
    <t>-2074409657</t>
  </si>
  <si>
    <t>https://podminky.urs.cz/item/CS_URS_2025_01/742110002</t>
  </si>
  <si>
    <t>1240653</t>
  </si>
  <si>
    <t>Elektroinstalační krabice KP 68/D KA</t>
  </si>
  <si>
    <t>412858632</t>
  </si>
  <si>
    <t>KUL6845</t>
  </si>
  <si>
    <t>Krabice elektroinstalační do sádrokartonu KUL 68-45/LD_NA</t>
  </si>
  <si>
    <t>1660544005</t>
  </si>
  <si>
    <t>LK8028</t>
  </si>
  <si>
    <t>Krabice přístrojová na povrch 80X28</t>
  </si>
  <si>
    <t>-1207701628</t>
  </si>
  <si>
    <t>742110504</t>
  </si>
  <si>
    <t>Montáž krabic pro slaboproud zapuštěných plastových odbočných kruhových s víčkem</t>
  </si>
  <si>
    <t>2133338001</t>
  </si>
  <si>
    <t>https://podminky.urs.cz/item/CS_URS_2025_01/742110504</t>
  </si>
  <si>
    <t>SKDTC6A</t>
  </si>
  <si>
    <t>Zásuvka datová 2xRJ45 STP Cat.6A bílá, sestava datová zásuvka, nosná maska, rámeček, 2x keystone Cat6A beznástrojový certifikovaný</t>
  </si>
  <si>
    <t>548949858</t>
  </si>
  <si>
    <t>742330044</t>
  </si>
  <si>
    <t>Montáž datové zásuvky 1 až 6 pozic</t>
  </si>
  <si>
    <t>-1767831298</t>
  </si>
  <si>
    <t>https://podminky.urs.cz/item/CS_URS_2025_01/742330044</t>
  </si>
  <si>
    <t>742330045</t>
  </si>
  <si>
    <t>Montáž datové zásuvky 1 až 6 pozic přisazené na omítku</t>
  </si>
  <si>
    <t>-1924410427</t>
  </si>
  <si>
    <t>https://podminky.urs.cz/item/CS_URS_2025_01/742330045</t>
  </si>
  <si>
    <t>742330051</t>
  </si>
  <si>
    <t>Popis portu datové zásuvky</t>
  </si>
  <si>
    <t>-899264195</t>
  </si>
  <si>
    <t>https://podminky.urs.cz/item/CS_URS_2025_01/742330051</t>
  </si>
  <si>
    <t>26000037</t>
  </si>
  <si>
    <t>Kabel SXKD-6A-STP Cat.6A, LSOH B2ca s1a d1 a1, oranžový</t>
  </si>
  <si>
    <t>1959709698</t>
  </si>
  <si>
    <t>3200</t>
  </si>
  <si>
    <t>742124001</t>
  </si>
  <si>
    <t>Montáž kabelů datových FTP, UTP, STP pro vnitřní rozvody do žlabu nebo lišty</t>
  </si>
  <si>
    <t>-465783483</t>
  </si>
  <si>
    <t>https://podminky.urs.cz/item/CS_URS_2025_01/742124001</t>
  </si>
  <si>
    <t>2000</t>
  </si>
  <si>
    <t>742124002</t>
  </si>
  <si>
    <t>Montáž kabelů datových FTP, UTP, STP pro vnitřní rozvody do trubky</t>
  </si>
  <si>
    <t>-1067260319</t>
  </si>
  <si>
    <t>https://podminky.urs.cz/item/CS_URS_2025_01/742124002</t>
  </si>
  <si>
    <t>1000</t>
  </si>
  <si>
    <t>742124006</t>
  </si>
  <si>
    <t>Montáž kabelů datových FTP, UTP, STP ukončení kabelu spojkou</t>
  </si>
  <si>
    <t>1950064838</t>
  </si>
  <si>
    <t>https://podminky.urs.cz/item/CS_URS_2025_01/742124006</t>
  </si>
  <si>
    <t>742330101</t>
  </si>
  <si>
    <t>Měření metalického segmentu s vyhotovením protokolu</t>
  </si>
  <si>
    <t>-1317732671</t>
  </si>
  <si>
    <t>https://podminky.urs.cz/item/CS_URS_2025_01/742330101</t>
  </si>
  <si>
    <t>SLP-SK-AKT</t>
  </si>
  <si>
    <t>Aktivní prvky</t>
  </si>
  <si>
    <t>NAAUBT1185</t>
  </si>
  <si>
    <t>WiFi Access point, 802.11n/ac/ax/be, Wi-Fi 7, MIMO 2×2, MIMO 4×4, 2,4/5/6GHz, 5,8Gbps + 8,6Gbps + 688Mbps, PoE++</t>
  </si>
  <si>
    <t>961993426</t>
  </si>
  <si>
    <t>742330061</t>
  </si>
  <si>
    <t>Montáž přístupového bodu včetně nastavení</t>
  </si>
  <si>
    <t>866482045</t>
  </si>
  <si>
    <t>https://podminky.urs.cz/item/CS_URS_2025_01/742330061</t>
  </si>
  <si>
    <t>SLP-DT</t>
  </si>
  <si>
    <t>Domácí telefon</t>
  </si>
  <si>
    <t>9155062</t>
  </si>
  <si>
    <t>Montážní podložka pro 2 moduly dv.tabla</t>
  </si>
  <si>
    <t>1207311642</t>
  </si>
  <si>
    <t>742310004</t>
  </si>
  <si>
    <t>Montáž elektroinstalační krabice pod tablo domácího telefonu</t>
  </si>
  <si>
    <t>1779861183</t>
  </si>
  <si>
    <t>https://podminky.urs.cz/item/CS_URS_2025_01/742310004</t>
  </si>
  <si>
    <t>9155211C</t>
  </si>
  <si>
    <t>IP Dveřní tablo, hlavní jednotka s kamerou</t>
  </si>
  <si>
    <t>-961290384</t>
  </si>
  <si>
    <t>9155035</t>
  </si>
  <si>
    <t>Rozšiřující modul 5 tlačítek k dveřnímu tablu</t>
  </si>
  <si>
    <t>-983098053</t>
  </si>
  <si>
    <t>9155022</t>
  </si>
  <si>
    <t>Rám pro povrchovou instalaci se 2 moduly</t>
  </si>
  <si>
    <t>-847100260</t>
  </si>
  <si>
    <t>742310002</t>
  </si>
  <si>
    <t>Montáž komunikačního tabla k domácímu telefonu</t>
  </si>
  <si>
    <t>-2027044872</t>
  </si>
  <si>
    <t>https://podminky.urs.cz/item/CS_URS_2025_01/742310002</t>
  </si>
  <si>
    <t>1120111EU</t>
  </si>
  <si>
    <t>GXV3350 SIP video telefon</t>
  </si>
  <si>
    <t>1132000728</t>
  </si>
  <si>
    <t>SLP-ACS</t>
  </si>
  <si>
    <t>Elektronická kontrola vstupu</t>
  </si>
  <si>
    <t>1240653.1</t>
  </si>
  <si>
    <t>-833026054</t>
  </si>
  <si>
    <t>250306206</t>
  </si>
  <si>
    <t>851461300</t>
  </si>
  <si>
    <t>-574768925</t>
  </si>
  <si>
    <t>RDRDC</t>
  </si>
  <si>
    <t xml:space="preserve">Externí čtečka bezkontaktních karet duální -  podpora čtení bezkontaktních karet na frekvenci 125 kHz i 13.56 MHz, včetně podpory NFC technologie, provedení dual cube 85*85*20mm</t>
  </si>
  <si>
    <t>-351565143</t>
  </si>
  <si>
    <t>742240001</t>
  </si>
  <si>
    <t>Montáž čtečky karet k elektronické kontrole vstupu</t>
  </si>
  <si>
    <t>372352704</t>
  </si>
  <si>
    <t>https://podminky.urs.cz/item/CS_URS_2025_01/742240001</t>
  </si>
  <si>
    <t>SDELKAB1Read</t>
  </si>
  <si>
    <t>Stíněný kabel 2x0,5 + 8x0,22mm, lanko</t>
  </si>
  <si>
    <t>-1643433963</t>
  </si>
  <si>
    <t>SDELKAB2Zam</t>
  </si>
  <si>
    <t>Kabel 2x0,75 + 4x0,22</t>
  </si>
  <si>
    <t>557514508</t>
  </si>
  <si>
    <t>2049994910962_2</t>
  </si>
  <si>
    <t xml:space="preserve">Kabel 2x2,5 CXKH-R </t>
  </si>
  <si>
    <t>860647997</t>
  </si>
  <si>
    <t>742121001</t>
  </si>
  <si>
    <t>Montáž kabelů sdělovacích pro vnitřní rozvody do 15 žil</t>
  </si>
  <si>
    <t>1463687107</t>
  </si>
  <si>
    <t>https://podminky.urs.cz/item/CS_URS_2025_01/742121001</t>
  </si>
  <si>
    <t>ACSLIC</t>
  </si>
  <si>
    <t xml:space="preserve">Licence SW na 1 ks čtecích hlavy,  manuál, instalace na 1 pracovní stanici</t>
  </si>
  <si>
    <t>-1666499672</t>
  </si>
  <si>
    <t>ACS-INS</t>
  </si>
  <si>
    <t>Připojení a integrace do stávajícího systému</t>
  </si>
  <si>
    <t>-1830650317</t>
  </si>
  <si>
    <t>SLP-CCTV</t>
  </si>
  <si>
    <t>Kamerový dohledový systém</t>
  </si>
  <si>
    <t>LND-6072R</t>
  </si>
  <si>
    <t>Vnitřní IP DOME kamera, 1/2.8" 2MP CMOS, VF, 3.2-10mm, WDR 120dB, IR 20m</t>
  </si>
  <si>
    <t>-1305233789</t>
  </si>
  <si>
    <t>742230004</t>
  </si>
  <si>
    <t>Montáž vnitřní kamery</t>
  </si>
  <si>
    <t>23348579</t>
  </si>
  <si>
    <t>https://podminky.urs.cz/item/CS_URS_2025_01/742230004</t>
  </si>
  <si>
    <t>742230101</t>
  </si>
  <si>
    <t>Licence k připojení jedné kamery k SW</t>
  </si>
  <si>
    <t>1015131170</t>
  </si>
  <si>
    <t>https://podminky.urs.cz/item/CS_URS_2025_01/742230101</t>
  </si>
  <si>
    <t>MPATCH2M</t>
  </si>
  <si>
    <t>Patch kabel Cat.6A, stíněný, LSZH, 2m, šedý</t>
  </si>
  <si>
    <t>-319523725</t>
  </si>
  <si>
    <t>742230103</t>
  </si>
  <si>
    <t>Nastavení záběru podle přání uživatele</t>
  </si>
  <si>
    <t>1889281934</t>
  </si>
  <si>
    <t>https://podminky.urs.cz/item/CS_URS_2025_01/742230103</t>
  </si>
  <si>
    <t>CCTV-INS</t>
  </si>
  <si>
    <t>1669539174</t>
  </si>
  <si>
    <t>SLP-MON</t>
  </si>
  <si>
    <t>Monitoring</t>
  </si>
  <si>
    <t>-1253217861</t>
  </si>
  <si>
    <t>69792313</t>
  </si>
  <si>
    <t>703161227</t>
  </si>
  <si>
    <t>1452948518</t>
  </si>
  <si>
    <t>27724119</t>
  </si>
  <si>
    <t>Instalační kabel CAT6 UTP LSOH pro RS485 - monitoring</t>
  </si>
  <si>
    <t>1070711901</t>
  </si>
  <si>
    <t>-672247371</t>
  </si>
  <si>
    <t>485KM45</t>
  </si>
  <si>
    <t>KM45 - zásuvkový modul 2xRJ45 pro sériovou kabeláž RS485 monitorovacího systému, 2xkrone</t>
  </si>
  <si>
    <t>-586529417</t>
  </si>
  <si>
    <t>-1361685992</t>
  </si>
  <si>
    <t>D1.01.4h3 - Elektrická požární signalizace</t>
  </si>
  <si>
    <t>D1.01.4h3 - Elektrická požární signalizace - II.Etapa</t>
  </si>
  <si>
    <t>Elektrická požární signalizace - II.Etapa</t>
  </si>
  <si>
    <t>30-5700007-01-03</t>
  </si>
  <si>
    <t>MCP 535X-1 Hlásič tlačítkový</t>
  </si>
  <si>
    <t>-570319627</t>
  </si>
  <si>
    <t>742210151</t>
  </si>
  <si>
    <t>Montáž tlačítkového hlásiče se sklíčkem</t>
  </si>
  <si>
    <t>-167289797</t>
  </si>
  <si>
    <t>https://podminky.urs.cz/item/CS_URS_2025_01/742210151</t>
  </si>
  <si>
    <t>30-4100005-01-01</t>
  </si>
  <si>
    <t xml:space="preserve">USB 502-1 Patice pro multisenzorové  hlásiče</t>
  </si>
  <si>
    <t>-1819480754</t>
  </si>
  <si>
    <t>20-2100019-01-01</t>
  </si>
  <si>
    <t>USB 502-20 Patice hlásiče s obvodovou LED indikací</t>
  </si>
  <si>
    <t>-1166926573</t>
  </si>
  <si>
    <t>742210131</t>
  </si>
  <si>
    <t>Montáž soklu hlásiče nebo patice</t>
  </si>
  <si>
    <t>617880575</t>
  </si>
  <si>
    <t>https://podminky.urs.cz/item/CS_URS_2025_01/742210131</t>
  </si>
  <si>
    <t>30-5000003-01-05</t>
  </si>
  <si>
    <t>MTD 533X Multisenzorový požární hlásič</t>
  </si>
  <si>
    <t>1773557950</t>
  </si>
  <si>
    <t>742210121</t>
  </si>
  <si>
    <t>Montáž hlásiče automatického bodového</t>
  </si>
  <si>
    <t>447222071</t>
  </si>
  <si>
    <t>https://podminky.urs.cz/item/CS_URS_2025_01/742210121</t>
  </si>
  <si>
    <t>20-2100011-02-10</t>
  </si>
  <si>
    <t>BX-SBL501-W Siréna do hlásičové patice, bílá</t>
  </si>
  <si>
    <t>1414987863</t>
  </si>
  <si>
    <t>742210261</t>
  </si>
  <si>
    <t>Montáž sirény, majáku nebo signalizace</t>
  </si>
  <si>
    <t>2118891129</t>
  </si>
  <si>
    <t>https://podminky.urs.cz/item/CS_URS_2025_01/742210261</t>
  </si>
  <si>
    <t>20-2100015-01-02</t>
  </si>
  <si>
    <t>BX-O1 Výstupní modul 1x relé</t>
  </si>
  <si>
    <t>942847486</t>
  </si>
  <si>
    <t>742210301</t>
  </si>
  <si>
    <t>Montáž vstupně výstupního reléového prvku 1 kontakt s krytem</t>
  </si>
  <si>
    <t>-1333867875</t>
  </si>
  <si>
    <t>https://podminky.urs.cz/item/CS_URS_2025_01/742210301</t>
  </si>
  <si>
    <t>J-H(St)H 1x2x0,8</t>
  </si>
  <si>
    <t>Kabel, 2 vodiče, bezhalogenový a plamen nešířící pro hlásičové kruhové linky EPS</t>
  </si>
  <si>
    <t>-797390539</t>
  </si>
  <si>
    <t>JXFE2x2</t>
  </si>
  <si>
    <t>JXFE-V 2x2x0,8 FE180/P30-90-R /h/-/ B2cas1d1 Kabel 4 vodiče, s funkčností při požáru 30min pro kruhovou linku výstupních prvků</t>
  </si>
  <si>
    <t>1513317995</t>
  </si>
  <si>
    <t>JE-H(St)H2-2</t>
  </si>
  <si>
    <t>Kabel JE-H(ST)H 2x2x0,8 FE180/E90 funkční integrita 90 minut, pro ovládané výstupy a sirény</t>
  </si>
  <si>
    <t>-226030543</t>
  </si>
  <si>
    <t>448711079</t>
  </si>
  <si>
    <t>360</t>
  </si>
  <si>
    <t>EPS-MAT1</t>
  </si>
  <si>
    <t>Příchytka pro kabel do 8mm, turbošroub</t>
  </si>
  <si>
    <t>1238573125</t>
  </si>
  <si>
    <t>742111001</t>
  </si>
  <si>
    <t>Montáž příchytky pro kabely samostatné ohniodolné pro slaboproud</t>
  </si>
  <si>
    <t>442195267</t>
  </si>
  <si>
    <t>https://podminky.urs.cz/item/CS_URS_2025_01/742111001</t>
  </si>
  <si>
    <t>1217416</t>
  </si>
  <si>
    <t>Ohebná elektroinstalační trubka PVC 1216 16mm tmavě šedá</t>
  </si>
  <si>
    <t>330791084</t>
  </si>
  <si>
    <t>-156395009</t>
  </si>
  <si>
    <t>742210251</t>
  </si>
  <si>
    <t>Připojení kontaktu ovládaného nebo monitorovaného</t>
  </si>
  <si>
    <t>1875807840</t>
  </si>
  <si>
    <t>https://podminky.urs.cz/item/CS_URS_2025_01/742210251</t>
  </si>
  <si>
    <t>742210421</t>
  </si>
  <si>
    <t>Programování a oživení systému na jeden detektor EPS</t>
  </si>
  <si>
    <t>157138167</t>
  </si>
  <si>
    <t>https://podminky.urs.cz/item/CS_URS_2025_01/742210421</t>
  </si>
  <si>
    <t>742210503</t>
  </si>
  <si>
    <t>Provedení koordinační funkční zkoušky EPS</t>
  </si>
  <si>
    <t>-880113964</t>
  </si>
  <si>
    <t>https://podminky.urs.cz/item/CS_URS_2025_01/742210503</t>
  </si>
  <si>
    <t>742210521</t>
  </si>
  <si>
    <t>Výchozí revize systému EPS na jeden detektor</t>
  </si>
  <si>
    <t>-1300919843</t>
  </si>
  <si>
    <t>https://podminky.urs.cz/item/CS_URS_2025_01/742210521</t>
  </si>
  <si>
    <t>D2.013 - Zpevněné plochy</t>
  </si>
  <si>
    <t>Ing. Avuk, Krejčí</t>
  </si>
  <si>
    <t xml:space="preserve">    11 - Zemní práce - přípravné a přidružené práce</t>
  </si>
  <si>
    <t xml:space="preserve">    18 - Zemní práce - povrchové úpravy terénu</t>
  </si>
  <si>
    <t xml:space="preserve">    5 - Komunikace</t>
  </si>
  <si>
    <t xml:space="preserve">    8 - Trubní vedení</t>
  </si>
  <si>
    <t xml:space="preserve">      91 - Doplňující konstrukce a práce pozemních komunikací, letišť a ploch</t>
  </si>
  <si>
    <t xml:space="preserve">      95 - Dokončovací konstrukce a práce pozemních staveb</t>
  </si>
  <si>
    <t>132251101</t>
  </si>
  <si>
    <t>Hloubení rýh nezapažených š do 800 mm v hornině třídy těžitelnosti I skupiny 3 objem do 20 m3 strojně</t>
  </si>
  <si>
    <t>-2038674651</t>
  </si>
  <si>
    <t>https://podminky.urs.cz/item/CS_URS_2025_01/132251101</t>
  </si>
  <si>
    <t xml:space="preserve">Viz PD - situace, příčné řezy a TZ </t>
  </si>
  <si>
    <t>Zatřídění hornín - tř.3-50%, tř.4-50%</t>
  </si>
  <si>
    <t>5,0*0,6*1,2*0,5</t>
  </si>
  <si>
    <t>132351101</t>
  </si>
  <si>
    <t>Hloubení rýh nezapažených š do 800 mm v hornině třídy těžitelnosti II skupiny 4 objem do 20 m3 strojně</t>
  </si>
  <si>
    <t>-1000304325</t>
  </si>
  <si>
    <t>https://podminky.urs.cz/item/CS_URS_2025_01/132351101</t>
  </si>
  <si>
    <t>162351103</t>
  </si>
  <si>
    <t>Vodorovné přemístění přes 50 do 500 m výkopku/sypaniny z horniny třídy těžitelnosti I skupiny 1 až 3</t>
  </si>
  <si>
    <t>1773311767</t>
  </si>
  <si>
    <t>https://podminky.urs.cz/item/CS_URS_2025_01/162351103</t>
  </si>
  <si>
    <t>na mezideponii v areálu nemocnice</t>
  </si>
  <si>
    <t>1,95*0,5</t>
  </si>
  <si>
    <t>162351123</t>
  </si>
  <si>
    <t>Vodorovné přemístění přes 50 do 500 m výkopku/sypaniny z hornin třídy těžitelnosti II skupiny 4 a 5</t>
  </si>
  <si>
    <t>936896127</t>
  </si>
  <si>
    <t>https://podminky.urs.cz/item/CS_URS_2025_01/162351123</t>
  </si>
  <si>
    <t>-1278069094</t>
  </si>
  <si>
    <t>na recyklační skládku</t>
  </si>
  <si>
    <t>(1,35+0,3)*0,5</t>
  </si>
  <si>
    <t>398309316</t>
  </si>
  <si>
    <t>0,825*20 'Přepočtené koeficientem množství</t>
  </si>
  <si>
    <t>1310542909</t>
  </si>
  <si>
    <t>-504740729</t>
  </si>
  <si>
    <t>167151101</t>
  </si>
  <si>
    <t>Nakládání výkopku z hornin třídy těžitelnosti I skupiny 1 až 3 do 100 m3</t>
  </si>
  <si>
    <t>2024125579</t>
  </si>
  <si>
    <t>https://podminky.urs.cz/item/CS_URS_2025_01/167151101</t>
  </si>
  <si>
    <t>z mezideponie na zásyp</t>
  </si>
  <si>
    <t>167151111</t>
  </si>
  <si>
    <t>Nakládání výkopku z hornin třídy těžitelnosti I skupiny 1 až 3 přes 100 m3</t>
  </si>
  <si>
    <t>-942204842</t>
  </si>
  <si>
    <t>https://podminky.urs.cz/item/CS_URS_2025_01/167151111</t>
  </si>
  <si>
    <t>1693606732</t>
  </si>
  <si>
    <t>"pol. 162751117:" 0,825*1,9</t>
  </si>
  <si>
    <t>"pol. 162751137:" 0,825*2,0</t>
  </si>
  <si>
    <t>785101258</t>
  </si>
  <si>
    <t>přebytečná zemina na skládku</t>
  </si>
  <si>
    <t>0,825+0,825</t>
  </si>
  <si>
    <t>-1680995250</t>
  </si>
  <si>
    <t>5,0*0,6*0,65</t>
  </si>
  <si>
    <t>175151101</t>
  </si>
  <si>
    <t>Obsypání potrubí strojně sypaninou bez prohození, uloženou do 3 m</t>
  </si>
  <si>
    <t>-186103775</t>
  </si>
  <si>
    <t>https://podminky.urs.cz/item/CS_URS_2025_01/175151101</t>
  </si>
  <si>
    <t xml:space="preserve">Viz PD - situace, podélné profily,příčné řezy a TZ </t>
  </si>
  <si>
    <t>se zhutněním</t>
  </si>
  <si>
    <t>5,0*0,6*0,45</t>
  </si>
  <si>
    <t>58337303</t>
  </si>
  <si>
    <t>štěrkopísek frakce 0/8</t>
  </si>
  <si>
    <t>-1444910761</t>
  </si>
  <si>
    <t>1,35*1,9 'Přepočtené koeficientem množství</t>
  </si>
  <si>
    <t>451573111</t>
  </si>
  <si>
    <t>Lože pod potrubí otevřený výkop ze štěrkopísku</t>
  </si>
  <si>
    <t>254157032</t>
  </si>
  <si>
    <t>https://podminky.urs.cz/item/CS_URS_2025_01/451573111</t>
  </si>
  <si>
    <t>frakce 0-8 mm</t>
  </si>
  <si>
    <t>5,0*0,6*0,1</t>
  </si>
  <si>
    <t>1612851659</t>
  </si>
  <si>
    <t>pod komunikace</t>
  </si>
  <si>
    <t>13,0+1,0+17,0</t>
  </si>
  <si>
    <t>Zemní práce - přípravné a přidružené práce</t>
  </si>
  <si>
    <t>113107312</t>
  </si>
  <si>
    <t>Odstranění podkladu z kameniva těženého tl přes 100 do 200 mm strojně pl do 50 m2</t>
  </si>
  <si>
    <t>955094256</t>
  </si>
  <si>
    <t>https://podminky.urs.cz/item/CS_URS_2025_01/113107312</t>
  </si>
  <si>
    <t xml:space="preserve">Viz PD - situace a TZ </t>
  </si>
  <si>
    <t>"valouny:" 26,0</t>
  </si>
  <si>
    <t>113107321</t>
  </si>
  <si>
    <t>Odstranění podkladu z kameniva drceného tl do 100 mm strojně pl do 50 m2</t>
  </si>
  <si>
    <t>-2014645468</t>
  </si>
  <si>
    <t>https://podminky.urs.cz/item/CS_URS_2025_01/113107321</t>
  </si>
  <si>
    <t>113107323</t>
  </si>
  <si>
    <t>Odstranění podkladu z kameniva drceného tl přes 200 do 300 mm strojně pl do 50 m2</t>
  </si>
  <si>
    <t>1114204483</t>
  </si>
  <si>
    <t>https://podminky.urs.cz/item/CS_URS_2025_01/113107323</t>
  </si>
  <si>
    <t>"asfaltové vozovkyt:" 26,0</t>
  </si>
  <si>
    <t>113107344</t>
  </si>
  <si>
    <t>Odstranění podkladu živičného tl přes 150 do 200 mm strojně pl do 50 m2</t>
  </si>
  <si>
    <t>1971203002</t>
  </si>
  <si>
    <t>https://podminky.urs.cz/item/CS_URS_2025_01/113107344</t>
  </si>
  <si>
    <t>"asfaltové vozovky:" 26,0</t>
  </si>
  <si>
    <t>113202111</t>
  </si>
  <si>
    <t>Vytrhání obrub krajníků obrubníků stojatých</t>
  </si>
  <si>
    <t>-1535343547</t>
  </si>
  <si>
    <t>https://podminky.urs.cz/item/CS_URS_2025_01/113202111</t>
  </si>
  <si>
    <t>"vozovky:" 16,0</t>
  </si>
  <si>
    <t>Zemní práce - povrchové úpravy terénu</t>
  </si>
  <si>
    <t>184911231</t>
  </si>
  <si>
    <t>Rozprostření valounků vel přes 0,15 do 0,25 m v rovině a svahu do 1:5</t>
  </si>
  <si>
    <t>-549433015</t>
  </si>
  <si>
    <t>https://podminky.urs.cz/item/CS_URS_2025_01/184911231</t>
  </si>
  <si>
    <t>Viz PD - situace, vzorové příčné řezy a TZ</t>
  </si>
  <si>
    <t>Okapové chodníky</t>
  </si>
  <si>
    <t>17,0</t>
  </si>
  <si>
    <t>583374_R1</t>
  </si>
  <si>
    <t>kamenivo dekorační (kačírek) frakce 20/60</t>
  </si>
  <si>
    <t>-1811158668</t>
  </si>
  <si>
    <t>Okapové chodníky - ve vrstvě 200 mm</t>
  </si>
  <si>
    <t>17,0*0,2*2,1</t>
  </si>
  <si>
    <t>919726123</t>
  </si>
  <si>
    <t>Geotextilie pro ochranu, separaci a filtraci netkaná měrná hm přes 300 do 500 g/m2</t>
  </si>
  <si>
    <t>-1212266282</t>
  </si>
  <si>
    <t>https://podminky.urs.cz/item/CS_URS_2025_01/919726123</t>
  </si>
  <si>
    <t>Okapové chodníky z valounů</t>
  </si>
  <si>
    <t>17,0*2,0</t>
  </si>
  <si>
    <t>Komunikace</t>
  </si>
  <si>
    <t>564831111</t>
  </si>
  <si>
    <t>Podklad ze štěrkodrtě ŠD plochy přes 100 m2 tl 100 mm</t>
  </si>
  <si>
    <t>-1494284048</t>
  </si>
  <si>
    <t>https://podminky.urs.cz/item/CS_URS_2025_01/564831111</t>
  </si>
  <si>
    <t>564851111</t>
  </si>
  <si>
    <t>Podklad ze štěrkodrtě ŠD plochy přes 100 m2 tl 150 mm</t>
  </si>
  <si>
    <t>2102760119</t>
  </si>
  <si>
    <t>https://podminky.urs.cz/item/CS_URS_2025_01/564851111</t>
  </si>
  <si>
    <t>Chodníky pro pěší ze zámkové dlažby</t>
  </si>
  <si>
    <t>564851114</t>
  </si>
  <si>
    <t>Podklad ze štěrkodrtě ŠD plochy přes 100 m2 tl 180 mm</t>
  </si>
  <si>
    <t>-680194983</t>
  </si>
  <si>
    <t>https://podminky.urs.cz/item/CS_URS_2025_01/564851114</t>
  </si>
  <si>
    <t>Asfaltové vozovky</t>
  </si>
  <si>
    <t>13,0</t>
  </si>
  <si>
    <t>564952113</t>
  </si>
  <si>
    <t>Podklad z mechanicky zpevněného kameniva MZK tl 170 mm</t>
  </si>
  <si>
    <t>-2015629908</t>
  </si>
  <si>
    <t>https://podminky.urs.cz/item/CS_URS_2025_01/564952113</t>
  </si>
  <si>
    <t>565135101</t>
  </si>
  <si>
    <t>Asfaltový beton vrstva podkladní ACP 16 (obalované kamenivo OKS) tl 50 mm š do 1,5 m</t>
  </si>
  <si>
    <t>608546726</t>
  </si>
  <si>
    <t>https://podminky.urs.cz/item/CS_URS_2025_01/565135101</t>
  </si>
  <si>
    <t>573211111</t>
  </si>
  <si>
    <t>Postřik živičný spojovací z asfaltu v množství 0,60 kg/m2</t>
  </si>
  <si>
    <t>-1407109192</t>
  </si>
  <si>
    <t>https://podminky.urs.cz/item/CS_URS_2025_01/573211111</t>
  </si>
  <si>
    <t xml:space="preserve">Asfaltové vozovky </t>
  </si>
  <si>
    <t>13,0*2</t>
  </si>
  <si>
    <t>577134111</t>
  </si>
  <si>
    <t>Asfaltový beton vrstva obrusná ACO 11+ (ABS) tř. I tl 40 mm š do 3 m z nemodifikovaného asfaltu</t>
  </si>
  <si>
    <t>1566427616</t>
  </si>
  <si>
    <t>https://podminky.urs.cz/item/CS_URS_2025_01/577134111</t>
  </si>
  <si>
    <t>577155112</t>
  </si>
  <si>
    <t>Asfaltový beton vrstva ložní ACL 16 (ABH) tl 60 mm š do 3 m z nemodifikovaného asfaltu</t>
  </si>
  <si>
    <t>-1169228902</t>
  </si>
  <si>
    <t>https://podminky.urs.cz/item/CS_URS_2025_01/577155112</t>
  </si>
  <si>
    <t>596211110</t>
  </si>
  <si>
    <t>Kladení zámkové dlažby komunikací pro pěší ručně tl 60 mm skupiny A pl do 50 m2</t>
  </si>
  <si>
    <t>1924912881</t>
  </si>
  <si>
    <t>https://podminky.urs.cz/item/CS_URS_2025_01/596211110</t>
  </si>
  <si>
    <t>59245018</t>
  </si>
  <si>
    <t>dlažba skladebná betonová 200x100mm tl 60mm přírodní</t>
  </si>
  <si>
    <t>519863687</t>
  </si>
  <si>
    <t>1*1,03 'Přepočtené koeficientem množství</t>
  </si>
  <si>
    <t>631311122</t>
  </si>
  <si>
    <t>Mazanina tl přes 80 do 120 mm z betonu prostého bez zvýšených nároků na prostředí tř. C 8/10</t>
  </si>
  <si>
    <t>1996380356</t>
  </si>
  <si>
    <t>https://podminky.urs.cz/item/CS_URS_2025_01/631311122</t>
  </si>
  <si>
    <t>Viz PD - situace, výkres a TZ</t>
  </si>
  <si>
    <t>podkladní deska pod žlab</t>
  </si>
  <si>
    <t>4,7*0,86*0,1</t>
  </si>
  <si>
    <t>-924259139</t>
  </si>
  <si>
    <t>(4,7+0,86)*2*0,1</t>
  </si>
  <si>
    <t>-1904824935</t>
  </si>
  <si>
    <t>Trubní vedení</t>
  </si>
  <si>
    <t>850315121</t>
  </si>
  <si>
    <t>Výřez nebo výsek na potrubí z trub litinových tlakových nebo plastických hmot DN 150</t>
  </si>
  <si>
    <t>187196035</t>
  </si>
  <si>
    <t>https://podminky.urs.cz/item/CS_URS_2025_01/850315121</t>
  </si>
  <si>
    <t>871263122</t>
  </si>
  <si>
    <t>Montáž kanalizačního potrubí hladkého plnostěnného SN 10 z PVC-U DN 110</t>
  </si>
  <si>
    <t>-353296979</t>
  </si>
  <si>
    <t>https://podminky.urs.cz/item/CS_URS_2025_01/871263122</t>
  </si>
  <si>
    <t>4,0</t>
  </si>
  <si>
    <t>28611170</t>
  </si>
  <si>
    <t>trubka kanalizační PVC-U plnostěnná jednovrstvá DN 110x1000mm SN10</t>
  </si>
  <si>
    <t>-1038238113</t>
  </si>
  <si>
    <t>4*1,25 'Přepočtené koeficientem množství</t>
  </si>
  <si>
    <t>871313123</t>
  </si>
  <si>
    <t>Montáž kanalizačního potrubí hladkého plnostěnného SN 12 z PVC-U DN 160</t>
  </si>
  <si>
    <t>1742770145</t>
  </si>
  <si>
    <t>https://podminky.urs.cz/item/CS_URS_2025_01/871313123</t>
  </si>
  <si>
    <t>0,8</t>
  </si>
  <si>
    <t>28611106</t>
  </si>
  <si>
    <t>trubka kanalizační PVC-U plnostěnná jednovrstvá s rázovou odolností DN 160x6000mm SN12</t>
  </si>
  <si>
    <t>224441346</t>
  </si>
  <si>
    <t>0,8*1,25 'Přepočtené koeficientem množství</t>
  </si>
  <si>
    <t>877315211</t>
  </si>
  <si>
    <t>Montáž kolen na kanalizačním potrubí z PP nebo tvrdého PVC-U trub hladkých plnostěnných DN 150</t>
  </si>
  <si>
    <t>661584620</t>
  </si>
  <si>
    <t>https://podminky.urs.cz/item/CS_URS_2025_01/877315211</t>
  </si>
  <si>
    <t>28611361</t>
  </si>
  <si>
    <t>koleno kanalizační PVC KG 160x45°</t>
  </si>
  <si>
    <t>561711813</t>
  </si>
  <si>
    <t xml:space="preserve">Viz PD - situace, podélné profily, příčné řezy a TZ </t>
  </si>
  <si>
    <t>28611360</t>
  </si>
  <si>
    <t>koleno kanalizační PVC KG 160x30°</t>
  </si>
  <si>
    <t>-1808379956</t>
  </si>
  <si>
    <t>28611362</t>
  </si>
  <si>
    <t>koleno kanalizační PVC KG 160x67°</t>
  </si>
  <si>
    <t>762916977</t>
  </si>
  <si>
    <t>28611504</t>
  </si>
  <si>
    <t>redukce kanalizační PVC 160/110</t>
  </si>
  <si>
    <t>-727379705</t>
  </si>
  <si>
    <t>28612243</t>
  </si>
  <si>
    <t>přesuvka kanalizační plastová PVC KG DN 160 SN12/16</t>
  </si>
  <si>
    <t>319387613</t>
  </si>
  <si>
    <t>877315221</t>
  </si>
  <si>
    <t>Montáž odboček na kanalizačním potrubí z PP nebo tvrdého PVC-U trub hladkých plnostěnných DN 150</t>
  </si>
  <si>
    <t>2123899629</t>
  </si>
  <si>
    <t>https://podminky.urs.cz/item/CS_URS_2025_01/877315221</t>
  </si>
  <si>
    <t>28651031</t>
  </si>
  <si>
    <t>odbočka kanalizační PVC-U plnostěnná s rázovou odolností DN 160/160/45°</t>
  </si>
  <si>
    <t>1782686311</t>
  </si>
  <si>
    <t>899000-R1</t>
  </si>
  <si>
    <t>Kamerová zkouška, ověření kvality</t>
  </si>
  <si>
    <t>751078370</t>
  </si>
  <si>
    <t>Viz PD - situace a TZ</t>
  </si>
  <si>
    <t>4,0+0,8</t>
  </si>
  <si>
    <t>899000-R2</t>
  </si>
  <si>
    <t>Tlaková zkouška kanalizace</t>
  </si>
  <si>
    <t>-1642264827</t>
  </si>
  <si>
    <t>Doplňující konstrukce a práce pozemních komunikací, letišť a ploch</t>
  </si>
  <si>
    <t>916231213</t>
  </si>
  <si>
    <t>Osazení chodníkového obrubníku betonového stojatého s boční opěrou do lože z betonu prostého</t>
  </si>
  <si>
    <t>-1137564224</t>
  </si>
  <si>
    <t>https://podminky.urs.cz/item/CS_URS_2025_01/916231213</t>
  </si>
  <si>
    <t>59217017</t>
  </si>
  <si>
    <t>obrubník betonový chodníkový 1000x100x250mm</t>
  </si>
  <si>
    <t>-1046347328</t>
  </si>
  <si>
    <t>7,0</t>
  </si>
  <si>
    <t>7*1,05 'Přepočtené koeficientem množství</t>
  </si>
  <si>
    <t>919730-R1</t>
  </si>
  <si>
    <t>Výplň spár v živičném krytu pružnou biitumenovou hmotou</t>
  </si>
  <si>
    <t>-1673080725</t>
  </si>
  <si>
    <t>styk původní a nové asf. vozovky</t>
  </si>
  <si>
    <t>10,0</t>
  </si>
  <si>
    <t>919735114</t>
  </si>
  <si>
    <t>Řezání stávajícího živičného krytu hl přes 150 do 200 mm</t>
  </si>
  <si>
    <t>849798995</t>
  </si>
  <si>
    <t>https://podminky.urs.cz/item/CS_URS_2025_01/919735114</t>
  </si>
  <si>
    <t>Oříznutí bouraných ploch</t>
  </si>
  <si>
    <t>Dokončovací konstrukce a práce pozemních staveb</t>
  </si>
  <si>
    <t>935932418</t>
  </si>
  <si>
    <t>Odvodňovací plastový žlab pro zatížení D400 vnitřní š 150 mm s roštem můstkovým z litiny</t>
  </si>
  <si>
    <t>-867726775</t>
  </si>
  <si>
    <t>https://podminky.urs.cz/item/CS_URS_2025_01/935932418</t>
  </si>
  <si>
    <t>1758740595</t>
  </si>
  <si>
    <t>1718854655</t>
  </si>
  <si>
    <t>38,64*9 'Přepočtené koeficientem množství</t>
  </si>
  <si>
    <t>997221861</t>
  </si>
  <si>
    <t>Poplatek za uložení na recyklační skládce (skládkovné) stavebního odpadu z prostého betonu pod kódem 17 01 01</t>
  </si>
  <si>
    <t>98148192</t>
  </si>
  <si>
    <t>https://podminky.urs.cz/item/CS_URS_2025_01/997221861</t>
  </si>
  <si>
    <t>997221873</t>
  </si>
  <si>
    <t>Poplatek za uložení na recyklační skládce (skládkovné) stavebního odpadu zeminy a kamení zatříděného do Katalogu odpadů pod kódem 17 05 04</t>
  </si>
  <si>
    <t>1365533887</t>
  </si>
  <si>
    <t>https://podminky.urs.cz/item/CS_URS_2025_01/997221873</t>
  </si>
  <si>
    <t>997221875</t>
  </si>
  <si>
    <t>Poplatek za uložení na recyklační skládce (skládkovné) stavebního odpadu asfaltového bez obsahu dehtu zatříděného do Katalogu odpadů pod kódem 17 03 02</t>
  </si>
  <si>
    <t>2078804764</t>
  </si>
  <si>
    <t>https://podminky.urs.cz/item/CS_URS_2025_01/997221875</t>
  </si>
  <si>
    <t>998223011</t>
  </si>
  <si>
    <t>Přesun hmot pro pozemní komunikace s krytem dlážděným</t>
  </si>
  <si>
    <t>-1150020470</t>
  </si>
  <si>
    <t>https://podminky.urs.cz/item/CS_URS_2025_01/998223011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</si>
  <si>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</si>
  <si>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</si>
  <si>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</si>
  <si>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</si>
  <si>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</si>
  <si>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</si>
  <si>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013254000</t>
  </si>
  <si>
    <t>Soubor</t>
  </si>
  <si>
    <t>CS ÚRS 2022 01</t>
  </si>
  <si>
    <t>1274268329</t>
  </si>
  <si>
    <t>https://podminky.urs.cz/item/CS_URS_2022_01/013254000</t>
  </si>
  <si>
    <t>Zpracování a kompletace projektové dokumentace skutečného provedení stavby se zakreslením změn</t>
  </si>
  <si>
    <t>- součástí nákladu je i tištěná a digitální forma dokumentace dle smluvních podmínek</t>
  </si>
  <si>
    <t>013294000r</t>
  </si>
  <si>
    <t>Výrobní a dílenská dokumentace</t>
  </si>
  <si>
    <t>vlastní</t>
  </si>
  <si>
    <t>1709826353</t>
  </si>
  <si>
    <t>Výrobní a dílenská dokumentace se bude vztahovat, mimo jiné, k následujícím částem:</t>
  </si>
  <si>
    <t xml:space="preserve"> Stavební část</t>
  </si>
  <si>
    <t xml:space="preserve"> Statika</t>
  </si>
  <si>
    <t xml:space="preserve"> Ostatní:</t>
  </si>
  <si>
    <t>- ostatní konstrukce spadající do stavební části</t>
  </si>
  <si>
    <t>- barevné vzorkování</t>
  </si>
  <si>
    <t>VRN2</t>
  </si>
  <si>
    <t>Příprava staveniště</t>
  </si>
  <si>
    <t>023103000r</t>
  </si>
  <si>
    <t>Vyklízení předmětu pevně spojených se stavbou ve stávajícím objektů</t>
  </si>
  <si>
    <t>616418312</t>
  </si>
  <si>
    <t>Náklady na zajištění vyklizení objektů dotčených bouracími a konstrukčními prácemi.</t>
  </si>
  <si>
    <t>Podrobný soupis, dle prohlídky staveniště a požadavků investora.</t>
  </si>
  <si>
    <t>- součástí nákladu je i doprava a uskladnění nábytku a technologie, po celou dobu výstavby</t>
  </si>
  <si>
    <t>VRN3</t>
  </si>
  <si>
    <t>Zařízení staveniště</t>
  </si>
  <si>
    <t>030001000</t>
  </si>
  <si>
    <t>949070653</t>
  </si>
  <si>
    <t>Náklady spojená s potřebou stavebníka - především pak následující:</t>
  </si>
  <si>
    <t>1) Náklady spojené, mimo jiné s vybudováním a provozem staveniště:</t>
  </si>
  <si>
    <t xml:space="preserve"> - projektové práce pro zařízení staveniště - podrobný projekt plánu organizace výstavby (POV)</t>
  </si>
  <si>
    <t>2) Náklady spojené se samotným vybavením staveniště - oceněno na základě požadavků GD:</t>
  </si>
  <si>
    <t>součástí prací je mimo jiné následující:</t>
  </si>
  <si>
    <t>- zprovoznění komunikační sítě pro potřeby stavby</t>
  </si>
  <si>
    <t>- zřízení a úprava provizorních komunikací</t>
  </si>
  <si>
    <t>- zhotovení a správa skládek na staveništi</t>
  </si>
  <si>
    <t>- ostatní náklady spojené s potřebou stavebníka</t>
  </si>
  <si>
    <t>- osvětlení a zabezpečení staveniště</t>
  </si>
  <si>
    <t>3) Náklady spojené se samotným vybavením staveniště - oceněno na základě požadavků GD:</t>
  </si>
  <si>
    <t>- oplocení staveniště</t>
  </si>
  <si>
    <t>- opatření na ochranu stávajících konstrukcí, budov a sousedních pozemků</t>
  </si>
  <si>
    <t>- dopravní značení na staveništi</t>
  </si>
  <si>
    <t>- osvětlení staveniště</t>
  </si>
  <si>
    <t>- strážní služba, případně zabezpečovací systém</t>
  </si>
  <si>
    <t xml:space="preserve">- ochranné a provozní konstrukce </t>
  </si>
  <si>
    <t xml:space="preserve"> - informační tabule</t>
  </si>
  <si>
    <t>4) Náklady spojené, mimo jiné s:</t>
  </si>
  <si>
    <t>- demolicí zařízení staveniště</t>
  </si>
  <si>
    <t>- rozebráním veškerých konstrukcí zajišťujících chod a bezpečnost staveniště</t>
  </si>
  <si>
    <t>5) Veškeré další náklady spojené s potřebou GD pro zajištění stavby</t>
  </si>
  <si>
    <t>033203000</t>
  </si>
  <si>
    <t>Energie pro zařízení staveniště</t>
  </si>
  <si>
    <t>-1632874206</t>
  </si>
  <si>
    <t>https://podminky.urs.cz/item/CS_URS_2022_01/033203000</t>
  </si>
  <si>
    <t>Náklady spojené, mimo jiné s:</t>
  </si>
  <si>
    <t>- připojení na stávající infrastrukturu</t>
  </si>
  <si>
    <t xml:space="preserve">- zprovoznění zařízení staveniště </t>
  </si>
  <si>
    <t>- poplatky spojené s využitím elektrické energie, vody, plynu atd.</t>
  </si>
  <si>
    <t>033203001r</t>
  </si>
  <si>
    <t>Závěrečný úklid staveniště a komunikačních tras</t>
  </si>
  <si>
    <t>-1767469675</t>
  </si>
  <si>
    <t>VRN3007-R</t>
  </si>
  <si>
    <t>Zajištění místnosti pro umožnění výkonu činnosti TDS, AD, koordinátora BOZP.</t>
  </si>
  <si>
    <t>-1821827643</t>
  </si>
  <si>
    <t>Předat samostatnou buňku s vybavením věšák, dva stoly, čtyři židle , skříň na dokumentaci se standardní elektroinstalací a připojením na internet</t>
  </si>
  <si>
    <t>VRN3010-R</t>
  </si>
  <si>
    <t xml:space="preserve">Zabezpečení stávajících zařízení a vybavení </t>
  </si>
  <si>
    <t>285632959</t>
  </si>
  <si>
    <t xml:space="preserve">Zabezpečení stávajících zařízení a vybavení proti mechanickému poškození, prachu, zatečení (při opravách a rekonstrukcích) </t>
  </si>
  <si>
    <t xml:space="preserve">- zabezpečení stávajících a ostatních ponechávaných zařízení </t>
  </si>
  <si>
    <t>VRN4</t>
  </si>
  <si>
    <t>Inženýrská činnost</t>
  </si>
  <si>
    <t>049002r01</t>
  </si>
  <si>
    <t>Ostatní inženýrská činnost - zpracování koordinačního plánu jednotlivých profesí</t>
  </si>
  <si>
    <t>-58715195</t>
  </si>
  <si>
    <t>Náklady mimo jiné, vzniklé v rámci inženýrské činnosti během výstavby:</t>
  </si>
  <si>
    <t xml:space="preserve"> - náklady na přípravu pro koordinaci jednotlivých profesí a předcházení vzniku kolizí - činnost koordinátora TZB v průběhu výstavby</t>
  </si>
  <si>
    <t>- náklady na koordinaci kolizí jednotlivých profesí</t>
  </si>
  <si>
    <t>- náklady na koordinaci subdodavatelů a dodavatelů</t>
  </si>
  <si>
    <t>- náklady na ostatní činnost mimo definici kompletačních a koordinačních činnosti</t>
  </si>
  <si>
    <t>- náklady na kolaudační řízení</t>
  </si>
  <si>
    <t>- náklady na součinnost veškerých účastníků stavebního řízení</t>
  </si>
  <si>
    <t xml:space="preserve"> - náklady na koordinaci profesí se stávajícími konstrukcemi a stávajícími rozvody TZB v již provedených konstrukcích (podhledy, stoupačky atd.)</t>
  </si>
  <si>
    <t>tj. činnost koordinátora TZB v průběhu výstavby</t>
  </si>
  <si>
    <t>VRN4001-R</t>
  </si>
  <si>
    <t>Kompletační a koordinační činnost</t>
  </si>
  <si>
    <t>1721132129</t>
  </si>
  <si>
    <t>Náklady mimo jiné,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</si>
  <si>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</si>
  <si>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</si>
  <si>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</si>
  <si>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</si>
  <si>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</si>
  <si>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</si>
  <si>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</si>
  <si>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</si>
  <si>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</si>
  <si>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VRN4002-R</t>
  </si>
  <si>
    <t>Zpracování harmonogramu</t>
  </si>
  <si>
    <t>-315689706</t>
  </si>
  <si>
    <t>Náklady na předložení a aktualizaci podrobného časového harmonogramu prací a plnění samostatně pro každou etapu</t>
  </si>
  <si>
    <t>VRN4007-R</t>
  </si>
  <si>
    <t>Měření hluku</t>
  </si>
  <si>
    <t>443636528</t>
  </si>
  <si>
    <t xml:space="preserve">Kontrolní měření hluku v průběhu stavby a měření  po dokončení stavby dle stanoviska hygieny</t>
  </si>
  <si>
    <t>VRN7</t>
  </si>
  <si>
    <t>Provozní vlivy</t>
  </si>
  <si>
    <t>071002000</t>
  </si>
  <si>
    <t>Provoz investora, třetích osob</t>
  </si>
  <si>
    <t>CS ÚRS 2023 01</t>
  </si>
  <si>
    <t>-1923833295</t>
  </si>
  <si>
    <t>https://podminky.urs.cz/item/CS_URS_2023_01/071002000</t>
  </si>
  <si>
    <t>- zpracování návrhu pro zachování provozu</t>
  </si>
  <si>
    <t>- zajištění provozu místních komunikací a přístupu k objektu</t>
  </si>
  <si>
    <t>- zajištění provozu na chodbách</t>
  </si>
  <si>
    <t>- vytvoření provizorních konstrukcí - lávek, cest, odstavných ploch atd.</t>
  </si>
  <si>
    <t>VRN9</t>
  </si>
  <si>
    <t>Ostatní náklady</t>
  </si>
  <si>
    <t>091002000</t>
  </si>
  <si>
    <t>Ostatní náklady související s objektem</t>
  </si>
  <si>
    <t>-1441779956</t>
  </si>
  <si>
    <t>Mimo jiné náklady na:</t>
  </si>
  <si>
    <t>- Náklady na předání stavby, kolaudaci, pořízení fotodokumentace, BOZP a ostatní náklady vyplývající z obchodních podmínek jinde neuvedené</t>
  </si>
  <si>
    <t>VRN40012-R</t>
  </si>
  <si>
    <t xml:space="preserve">Fotodokumentace prováděného díla </t>
  </si>
  <si>
    <t>478874761</t>
  </si>
  <si>
    <t>Náklady na zajištění průběžné fotodokumentace provádění díla - zhotovitel zajistí a předá objednateli průběžnou fotodokumentaci realizace díla.</t>
  </si>
  <si>
    <t>Fotodokumentace bude dokladovat průběh díla a bude zejména dokumentovat části stavby a konstrukce před jejich zakrytím.</t>
  </si>
  <si>
    <t>VRN9007-R</t>
  </si>
  <si>
    <t xml:space="preserve">Kontrola a protokol TIČR </t>
  </si>
  <si>
    <t>-1987339615</t>
  </si>
  <si>
    <t>V každé z jednotlivých etap jednotlivě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</si>
</sst>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2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13701" TargetMode="External" /><Relationship Id="rId2" Type="http://schemas.openxmlformats.org/officeDocument/2006/relationships/hyperlink" Target="https://podminky.urs.cz/item/CS_URS_2025_01/131251104" TargetMode="External" /><Relationship Id="rId3" Type="http://schemas.openxmlformats.org/officeDocument/2006/relationships/hyperlink" Target="https://podminky.urs.cz/item/CS_URS_2025_01/131313701" TargetMode="External" /><Relationship Id="rId4" Type="http://schemas.openxmlformats.org/officeDocument/2006/relationships/hyperlink" Target="https://podminky.urs.cz/item/CS_URS_2025_01/131351104" TargetMode="External" /><Relationship Id="rId5" Type="http://schemas.openxmlformats.org/officeDocument/2006/relationships/hyperlink" Target="https://podminky.urs.cz/item/CS_URS_2025_01/131413701" TargetMode="External" /><Relationship Id="rId6" Type="http://schemas.openxmlformats.org/officeDocument/2006/relationships/hyperlink" Target="https://podminky.urs.cz/item/CS_URS_2025_01/131451104" TargetMode="External" /><Relationship Id="rId7" Type="http://schemas.openxmlformats.org/officeDocument/2006/relationships/hyperlink" Target="https://podminky.urs.cz/item/CS_URS_2025_01/132211401" TargetMode="External" /><Relationship Id="rId8" Type="http://schemas.openxmlformats.org/officeDocument/2006/relationships/hyperlink" Target="https://podminky.urs.cz/item/CS_URS_2025_01/132311401" TargetMode="External" /><Relationship Id="rId9" Type="http://schemas.openxmlformats.org/officeDocument/2006/relationships/hyperlink" Target="https://podminky.urs.cz/item/CS_URS_2025_01/132411401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62751119" TargetMode="External" /><Relationship Id="rId12" Type="http://schemas.openxmlformats.org/officeDocument/2006/relationships/hyperlink" Target="https://podminky.urs.cz/item/CS_URS_2025_01/162751137" TargetMode="External" /><Relationship Id="rId13" Type="http://schemas.openxmlformats.org/officeDocument/2006/relationships/hyperlink" Target="https://podminky.urs.cz/item/CS_URS_2025_01/162751139" TargetMode="External" /><Relationship Id="rId14" Type="http://schemas.openxmlformats.org/officeDocument/2006/relationships/hyperlink" Target="https://podminky.urs.cz/item/CS_URS_2025_01/171201231" TargetMode="External" /><Relationship Id="rId15" Type="http://schemas.openxmlformats.org/officeDocument/2006/relationships/hyperlink" Target="https://podminky.urs.cz/item/CS_URS_2025_01/171251201" TargetMode="External" /><Relationship Id="rId16" Type="http://schemas.openxmlformats.org/officeDocument/2006/relationships/hyperlink" Target="https://podminky.urs.cz/item/CS_URS_2025_01/174151101" TargetMode="External" /><Relationship Id="rId17" Type="http://schemas.openxmlformats.org/officeDocument/2006/relationships/hyperlink" Target="https://podminky.urs.cz/item/CS_URS_2025_01/181951114" TargetMode="External" /><Relationship Id="rId18" Type="http://schemas.openxmlformats.org/officeDocument/2006/relationships/hyperlink" Target="https://podminky.urs.cz/item/CS_URS_2025_01/271532212" TargetMode="External" /><Relationship Id="rId19" Type="http://schemas.openxmlformats.org/officeDocument/2006/relationships/hyperlink" Target="https://podminky.urs.cz/item/CS_URS_2025_01/273323611" TargetMode="External" /><Relationship Id="rId20" Type="http://schemas.openxmlformats.org/officeDocument/2006/relationships/hyperlink" Target="https://podminky.urs.cz/item/CS_URS_2025_01/273351121" TargetMode="External" /><Relationship Id="rId21" Type="http://schemas.openxmlformats.org/officeDocument/2006/relationships/hyperlink" Target="https://podminky.urs.cz/item/CS_URS_2025_01/273351122" TargetMode="External" /><Relationship Id="rId22" Type="http://schemas.openxmlformats.org/officeDocument/2006/relationships/hyperlink" Target="https://podminky.urs.cz/item/CS_URS_2025_01/273361821" TargetMode="External" /><Relationship Id="rId23" Type="http://schemas.openxmlformats.org/officeDocument/2006/relationships/hyperlink" Target="https://podminky.urs.cz/item/CS_URS_2025_01/279311134" TargetMode="External" /><Relationship Id="rId24" Type="http://schemas.openxmlformats.org/officeDocument/2006/relationships/hyperlink" Target="https://podminky.urs.cz/item/CS_URS_2025_01/279323112" TargetMode="External" /><Relationship Id="rId25" Type="http://schemas.openxmlformats.org/officeDocument/2006/relationships/hyperlink" Target="https://podminky.urs.cz/item/CS_URS_2025_01/279351121" TargetMode="External" /><Relationship Id="rId26" Type="http://schemas.openxmlformats.org/officeDocument/2006/relationships/hyperlink" Target="https://podminky.urs.cz/item/CS_URS_2025_01/279351122" TargetMode="External" /><Relationship Id="rId27" Type="http://schemas.openxmlformats.org/officeDocument/2006/relationships/hyperlink" Target="https://podminky.urs.cz/item/CS_URS_2025_01/279351411" TargetMode="External" /><Relationship Id="rId28" Type="http://schemas.openxmlformats.org/officeDocument/2006/relationships/hyperlink" Target="https://podminky.urs.cz/item/CS_URS_2025_01/279351412" TargetMode="External" /><Relationship Id="rId29" Type="http://schemas.openxmlformats.org/officeDocument/2006/relationships/hyperlink" Target="https://podminky.urs.cz/item/CS_URS_2025_01/279361113" TargetMode="External" /><Relationship Id="rId30" Type="http://schemas.openxmlformats.org/officeDocument/2006/relationships/hyperlink" Target="https://podminky.urs.cz/item/CS_URS_2025_01/279361821" TargetMode="External" /><Relationship Id="rId31" Type="http://schemas.openxmlformats.org/officeDocument/2006/relationships/hyperlink" Target="https://podminky.urs.cz/item/CS_URS_2025_01/310239211" TargetMode="External" /><Relationship Id="rId32" Type="http://schemas.openxmlformats.org/officeDocument/2006/relationships/hyperlink" Target="https://podminky.urs.cz/item/CS_URS_2025_01/311321611" TargetMode="External" /><Relationship Id="rId33" Type="http://schemas.openxmlformats.org/officeDocument/2006/relationships/hyperlink" Target="https://podminky.urs.cz/item/CS_URS_2025_01/311351121" TargetMode="External" /><Relationship Id="rId34" Type="http://schemas.openxmlformats.org/officeDocument/2006/relationships/hyperlink" Target="https://podminky.urs.cz/item/CS_URS_2025_01/311351122" TargetMode="External" /><Relationship Id="rId35" Type="http://schemas.openxmlformats.org/officeDocument/2006/relationships/hyperlink" Target="https://podminky.urs.cz/item/CS_URS_2025_01/311361821" TargetMode="External" /><Relationship Id="rId36" Type="http://schemas.openxmlformats.org/officeDocument/2006/relationships/hyperlink" Target="https://podminky.urs.cz/item/CS_URS_2025_01/317234410" TargetMode="External" /><Relationship Id="rId37" Type="http://schemas.openxmlformats.org/officeDocument/2006/relationships/hyperlink" Target="https://podminky.urs.cz/item/CS_URS_2025_01/317944323" TargetMode="External" /><Relationship Id="rId38" Type="http://schemas.openxmlformats.org/officeDocument/2006/relationships/hyperlink" Target="https://podminky.urs.cz/item/CS_URS_2025_01/342244221" TargetMode="External" /><Relationship Id="rId39" Type="http://schemas.openxmlformats.org/officeDocument/2006/relationships/hyperlink" Target="https://podminky.urs.cz/item/CS_URS_2025_01/342291112" TargetMode="External" /><Relationship Id="rId40" Type="http://schemas.openxmlformats.org/officeDocument/2006/relationships/hyperlink" Target="https://podminky.urs.cz/item/CS_URS_2025_01/342291131" TargetMode="External" /><Relationship Id="rId41" Type="http://schemas.openxmlformats.org/officeDocument/2006/relationships/hyperlink" Target="https://podminky.urs.cz/item/CS_URS_2025_01/346244381" TargetMode="External" /><Relationship Id="rId42" Type="http://schemas.openxmlformats.org/officeDocument/2006/relationships/hyperlink" Target="https://podminky.urs.cz/item/CS_URS_2025_01/411321616" TargetMode="External" /><Relationship Id="rId43" Type="http://schemas.openxmlformats.org/officeDocument/2006/relationships/hyperlink" Target="https://podminky.urs.cz/item/CS_URS_2025_01/411351011" TargetMode="External" /><Relationship Id="rId44" Type="http://schemas.openxmlformats.org/officeDocument/2006/relationships/hyperlink" Target="https://podminky.urs.cz/item/CS_URS_2025_01/411351012" TargetMode="External" /><Relationship Id="rId45" Type="http://schemas.openxmlformats.org/officeDocument/2006/relationships/hyperlink" Target="https://podminky.urs.cz/item/CS_URS_2025_01/411354313" TargetMode="External" /><Relationship Id="rId46" Type="http://schemas.openxmlformats.org/officeDocument/2006/relationships/hyperlink" Target="https://podminky.urs.cz/item/CS_URS_2025_01/411354314" TargetMode="External" /><Relationship Id="rId47" Type="http://schemas.openxmlformats.org/officeDocument/2006/relationships/hyperlink" Target="https://podminky.urs.cz/item/CS_URS_2025_01/411361821" TargetMode="External" /><Relationship Id="rId48" Type="http://schemas.openxmlformats.org/officeDocument/2006/relationships/hyperlink" Target="https://podminky.urs.cz/item/CS_URS_2025_01/435121111" TargetMode="External" /><Relationship Id="rId49" Type="http://schemas.openxmlformats.org/officeDocument/2006/relationships/hyperlink" Target="https://podminky.urs.cz/item/CS_URS_2025_01/612325417" TargetMode="External" /><Relationship Id="rId50" Type="http://schemas.openxmlformats.org/officeDocument/2006/relationships/hyperlink" Target="https://podminky.urs.cz/item/CS_URS_2025_01/611131321" TargetMode="External" /><Relationship Id="rId51" Type="http://schemas.openxmlformats.org/officeDocument/2006/relationships/hyperlink" Target="https://podminky.urs.cz/item/CS_URS_2025_01/611131325" TargetMode="External" /><Relationship Id="rId52" Type="http://schemas.openxmlformats.org/officeDocument/2006/relationships/hyperlink" Target="https://podminky.urs.cz/item/CS_URS_2025_01/612131321" TargetMode="External" /><Relationship Id="rId53" Type="http://schemas.openxmlformats.org/officeDocument/2006/relationships/hyperlink" Target="https://podminky.urs.cz/item/CS_URS_2025_01/611131305" TargetMode="External" /><Relationship Id="rId54" Type="http://schemas.openxmlformats.org/officeDocument/2006/relationships/hyperlink" Target="https://podminky.urs.cz/item/CS_URS_2025_01/612131301" TargetMode="External" /><Relationship Id="rId55" Type="http://schemas.openxmlformats.org/officeDocument/2006/relationships/hyperlink" Target="https://podminky.urs.cz/item/CS_URS_2025_01/611135101" TargetMode="External" /><Relationship Id="rId56" Type="http://schemas.openxmlformats.org/officeDocument/2006/relationships/hyperlink" Target="https://podminky.urs.cz/item/CS_URS_2025_01/612135101" TargetMode="External" /><Relationship Id="rId57" Type="http://schemas.openxmlformats.org/officeDocument/2006/relationships/hyperlink" Target="https://podminky.urs.cz/item/CS_URS_2025_01/612142001" TargetMode="External" /><Relationship Id="rId58" Type="http://schemas.openxmlformats.org/officeDocument/2006/relationships/hyperlink" Target="https://podminky.urs.cz/item/CS_URS_2025_01/611321345" TargetMode="External" /><Relationship Id="rId59" Type="http://schemas.openxmlformats.org/officeDocument/2006/relationships/hyperlink" Target="https://podminky.urs.cz/item/CS_URS_2025_01/612321341" TargetMode="External" /><Relationship Id="rId60" Type="http://schemas.openxmlformats.org/officeDocument/2006/relationships/hyperlink" Target="https://podminky.urs.cz/item/CS_URS_2025_01/612325302" TargetMode="External" /><Relationship Id="rId61" Type="http://schemas.openxmlformats.org/officeDocument/2006/relationships/hyperlink" Target="https://podminky.urs.cz/item/CS_URS_2025_01/617131101" TargetMode="External" /><Relationship Id="rId62" Type="http://schemas.openxmlformats.org/officeDocument/2006/relationships/hyperlink" Target="https://podminky.urs.cz/item/CS_URS_2025_01/617321141" TargetMode="External" /><Relationship Id="rId63" Type="http://schemas.openxmlformats.org/officeDocument/2006/relationships/hyperlink" Target="https://podminky.urs.cz/item/CS_URS_2025_01/619991011" TargetMode="External" /><Relationship Id="rId64" Type="http://schemas.openxmlformats.org/officeDocument/2006/relationships/hyperlink" Target="https://podminky.urs.cz/item/CS_URS_2025_01/619995001" TargetMode="External" /><Relationship Id="rId65" Type="http://schemas.openxmlformats.org/officeDocument/2006/relationships/hyperlink" Target="https://podminky.urs.cz/item/CS_URS_2025_01/622143003" TargetMode="External" /><Relationship Id="rId66" Type="http://schemas.openxmlformats.org/officeDocument/2006/relationships/hyperlink" Target="https://podminky.urs.cz/item/CS_URS_2025_01/622143004" TargetMode="External" /><Relationship Id="rId67" Type="http://schemas.openxmlformats.org/officeDocument/2006/relationships/hyperlink" Target="https://podminky.urs.cz/item/CS_URS_2025_01/767627306" TargetMode="External" /><Relationship Id="rId68" Type="http://schemas.openxmlformats.org/officeDocument/2006/relationships/hyperlink" Target="https://podminky.urs.cz/item/CS_URS_2025_01/622221043" TargetMode="External" /><Relationship Id="rId69" Type="http://schemas.openxmlformats.org/officeDocument/2006/relationships/hyperlink" Target="https://podminky.urs.cz/item/CS_URS_2025_01/622251105" TargetMode="External" /><Relationship Id="rId70" Type="http://schemas.openxmlformats.org/officeDocument/2006/relationships/hyperlink" Target="https://podminky.urs.cz/item/CS_URS_2025_01/622252001" TargetMode="External" /><Relationship Id="rId71" Type="http://schemas.openxmlformats.org/officeDocument/2006/relationships/hyperlink" Target="https://podminky.urs.cz/item/CS_URS_2025_01/622131321" TargetMode="External" /><Relationship Id="rId72" Type="http://schemas.openxmlformats.org/officeDocument/2006/relationships/hyperlink" Target="https://podminky.urs.cz/item/CS_URS_2025_01/622131101" TargetMode="External" /><Relationship Id="rId73" Type="http://schemas.openxmlformats.org/officeDocument/2006/relationships/hyperlink" Target="https://podminky.urs.cz/item/CS_URS_2025_01/622321101" TargetMode="External" /><Relationship Id="rId74" Type="http://schemas.openxmlformats.org/officeDocument/2006/relationships/hyperlink" Target="https://podminky.urs.cz/item/CS_URS_2025_01/622321191" TargetMode="External" /><Relationship Id="rId75" Type="http://schemas.openxmlformats.org/officeDocument/2006/relationships/hyperlink" Target="https://podminky.urs.cz/item/CS_URS_2025_01/622151001" TargetMode="External" /><Relationship Id="rId76" Type="http://schemas.openxmlformats.org/officeDocument/2006/relationships/hyperlink" Target="https://podminky.urs.cz/item/CS_URS_2025_01/622531022" TargetMode="External" /><Relationship Id="rId77" Type="http://schemas.openxmlformats.org/officeDocument/2006/relationships/hyperlink" Target="https://podminky.urs.cz/item/CS_URS_2025_01/622142001" TargetMode="External" /><Relationship Id="rId78" Type="http://schemas.openxmlformats.org/officeDocument/2006/relationships/hyperlink" Target="https://podminky.urs.cz/item/CS_URS_2025_01/622143003" TargetMode="External" /><Relationship Id="rId79" Type="http://schemas.openxmlformats.org/officeDocument/2006/relationships/hyperlink" Target="https://podminky.urs.cz/item/CS_URS_2025_01/622143004" TargetMode="External" /><Relationship Id="rId80" Type="http://schemas.openxmlformats.org/officeDocument/2006/relationships/hyperlink" Target="https://podminky.urs.cz/item/CS_URS_2025_01/629991012" TargetMode="External" /><Relationship Id="rId81" Type="http://schemas.openxmlformats.org/officeDocument/2006/relationships/hyperlink" Target="https://podminky.urs.cz/item/CS_URS_2025_01/767627307" TargetMode="External" /><Relationship Id="rId82" Type="http://schemas.openxmlformats.org/officeDocument/2006/relationships/hyperlink" Target="https://podminky.urs.cz/item/CS_URS_2025_01/631311214" TargetMode="External" /><Relationship Id="rId83" Type="http://schemas.openxmlformats.org/officeDocument/2006/relationships/hyperlink" Target="https://podminky.urs.cz/item/CS_URS_2025_01/631319011" TargetMode="External" /><Relationship Id="rId84" Type="http://schemas.openxmlformats.org/officeDocument/2006/relationships/hyperlink" Target="https://podminky.urs.cz/item/CS_URS_2025_01/631319171" TargetMode="External" /><Relationship Id="rId85" Type="http://schemas.openxmlformats.org/officeDocument/2006/relationships/hyperlink" Target="https://podminky.urs.cz/item/CS_URS_2025_01/631362021" TargetMode="External" /><Relationship Id="rId86" Type="http://schemas.openxmlformats.org/officeDocument/2006/relationships/hyperlink" Target="https://podminky.urs.cz/item/CS_URS_2025_01/631311234" TargetMode="External" /><Relationship Id="rId87" Type="http://schemas.openxmlformats.org/officeDocument/2006/relationships/hyperlink" Target="https://podminky.urs.cz/item/CS_URS_2025_01/631319013" TargetMode="External" /><Relationship Id="rId88" Type="http://schemas.openxmlformats.org/officeDocument/2006/relationships/hyperlink" Target="https://podminky.urs.cz/item/CS_URS_2025_01/631312141" TargetMode="External" /><Relationship Id="rId89" Type="http://schemas.openxmlformats.org/officeDocument/2006/relationships/hyperlink" Target="https://podminky.urs.cz/item/CS_URS_2025_01/631351101" TargetMode="External" /><Relationship Id="rId90" Type="http://schemas.openxmlformats.org/officeDocument/2006/relationships/hyperlink" Target="https://podminky.urs.cz/item/CS_URS_2025_01/631351102" TargetMode="External" /><Relationship Id="rId91" Type="http://schemas.openxmlformats.org/officeDocument/2006/relationships/hyperlink" Target="https://podminky.urs.cz/item/CS_URS_2025_01/632450134" TargetMode="External" /><Relationship Id="rId92" Type="http://schemas.openxmlformats.org/officeDocument/2006/relationships/hyperlink" Target="https://podminky.urs.cz/item/CS_URS_2025_01/783901453" TargetMode="External" /><Relationship Id="rId93" Type="http://schemas.openxmlformats.org/officeDocument/2006/relationships/hyperlink" Target="https://podminky.urs.cz/item/CS_URS_2025_01/965046111" TargetMode="External" /><Relationship Id="rId94" Type="http://schemas.openxmlformats.org/officeDocument/2006/relationships/hyperlink" Target="https://podminky.urs.cz/item/CS_URS_2025_01/965046119" TargetMode="External" /><Relationship Id="rId95" Type="http://schemas.openxmlformats.org/officeDocument/2006/relationships/hyperlink" Target="https://podminky.urs.cz/item/CS_URS_2025_01/941211111" TargetMode="External" /><Relationship Id="rId96" Type="http://schemas.openxmlformats.org/officeDocument/2006/relationships/hyperlink" Target="https://podminky.urs.cz/item/CS_URS_2025_01/941211211" TargetMode="External" /><Relationship Id="rId97" Type="http://schemas.openxmlformats.org/officeDocument/2006/relationships/hyperlink" Target="https://podminky.urs.cz/item/CS_URS_2025_01/941211312" TargetMode="External" /><Relationship Id="rId98" Type="http://schemas.openxmlformats.org/officeDocument/2006/relationships/hyperlink" Target="https://podminky.urs.cz/item/CS_URS_2025_01/941211811" TargetMode="External" /><Relationship Id="rId99" Type="http://schemas.openxmlformats.org/officeDocument/2006/relationships/hyperlink" Target="https://podminky.urs.cz/item/CS_URS_2025_01/944511111" TargetMode="External" /><Relationship Id="rId100" Type="http://schemas.openxmlformats.org/officeDocument/2006/relationships/hyperlink" Target="https://podminky.urs.cz/item/CS_URS_2025_01/944511211" TargetMode="External" /><Relationship Id="rId101" Type="http://schemas.openxmlformats.org/officeDocument/2006/relationships/hyperlink" Target="https://podminky.urs.cz/item/CS_URS_2025_01/944511811" TargetMode="External" /><Relationship Id="rId102" Type="http://schemas.openxmlformats.org/officeDocument/2006/relationships/hyperlink" Target="https://podminky.urs.cz/item/CS_URS_2025_01/949101111" TargetMode="External" /><Relationship Id="rId103" Type="http://schemas.openxmlformats.org/officeDocument/2006/relationships/hyperlink" Target="https://podminky.urs.cz/item/CS_URS_2025_01/949111112" TargetMode="External" /><Relationship Id="rId104" Type="http://schemas.openxmlformats.org/officeDocument/2006/relationships/hyperlink" Target="https://podminky.urs.cz/item/CS_URS_2025_01/949111212" TargetMode="External" /><Relationship Id="rId105" Type="http://schemas.openxmlformats.org/officeDocument/2006/relationships/hyperlink" Target="https://podminky.urs.cz/item/CS_URS_2025_01/949111812" TargetMode="External" /><Relationship Id="rId106" Type="http://schemas.openxmlformats.org/officeDocument/2006/relationships/hyperlink" Target="https://podminky.urs.cz/item/CS_URS_2025_01/949321112" TargetMode="External" /><Relationship Id="rId107" Type="http://schemas.openxmlformats.org/officeDocument/2006/relationships/hyperlink" Target="https://podminky.urs.cz/item/CS_URS_2025_01/949321212" TargetMode="External" /><Relationship Id="rId108" Type="http://schemas.openxmlformats.org/officeDocument/2006/relationships/hyperlink" Target="https://podminky.urs.cz/item/CS_URS_2025_01/949321812" TargetMode="External" /><Relationship Id="rId109" Type="http://schemas.openxmlformats.org/officeDocument/2006/relationships/hyperlink" Target="https://podminky.urs.cz/item/CS_URS_2025_01/949111122" TargetMode="External" /><Relationship Id="rId110" Type="http://schemas.openxmlformats.org/officeDocument/2006/relationships/hyperlink" Target="https://podminky.urs.cz/item/CS_URS_2025_01/949111222" TargetMode="External" /><Relationship Id="rId111" Type="http://schemas.openxmlformats.org/officeDocument/2006/relationships/hyperlink" Target="https://podminky.urs.cz/item/CS_URS_2025_01/949111822" TargetMode="External" /><Relationship Id="rId112" Type="http://schemas.openxmlformats.org/officeDocument/2006/relationships/hyperlink" Target="https://podminky.urs.cz/item/CS_URS_2025_01/993111111" TargetMode="External" /><Relationship Id="rId113" Type="http://schemas.openxmlformats.org/officeDocument/2006/relationships/hyperlink" Target="https://podminky.urs.cz/item/CS_URS_2025_01/993111119" TargetMode="External" /><Relationship Id="rId114" Type="http://schemas.openxmlformats.org/officeDocument/2006/relationships/hyperlink" Target="https://podminky.urs.cz/item/CS_URS_2025_01/952901111" TargetMode="External" /><Relationship Id="rId115" Type="http://schemas.openxmlformats.org/officeDocument/2006/relationships/hyperlink" Target="https://podminky.urs.cz/item/CS_URS_2025_01/953334118" TargetMode="External" /><Relationship Id="rId116" Type="http://schemas.openxmlformats.org/officeDocument/2006/relationships/hyperlink" Target="https://podminky.urs.cz/item/CS_URS_2025_01/953334421" TargetMode="External" /><Relationship Id="rId117" Type="http://schemas.openxmlformats.org/officeDocument/2006/relationships/hyperlink" Target="https://podminky.urs.cz/item/CS_URS_2025_01/953334617" TargetMode="External" /><Relationship Id="rId118" Type="http://schemas.openxmlformats.org/officeDocument/2006/relationships/hyperlink" Target="https://podminky.urs.cz/item/CS_URS_2025_01/713130853" TargetMode="External" /><Relationship Id="rId119" Type="http://schemas.openxmlformats.org/officeDocument/2006/relationships/hyperlink" Target="https://podminky.urs.cz/item/CS_URS_2025_01/725210821" TargetMode="External" /><Relationship Id="rId120" Type="http://schemas.openxmlformats.org/officeDocument/2006/relationships/hyperlink" Target="https://podminky.urs.cz/item/CS_URS_2025_01/725240812" TargetMode="External" /><Relationship Id="rId121" Type="http://schemas.openxmlformats.org/officeDocument/2006/relationships/hyperlink" Target="https://podminky.urs.cz/item/CS_URS_2025_01/725310823" TargetMode="External" /><Relationship Id="rId122" Type="http://schemas.openxmlformats.org/officeDocument/2006/relationships/hyperlink" Target="https://podminky.urs.cz/item/CS_URS_2025_01/763431801" TargetMode="External" /><Relationship Id="rId123" Type="http://schemas.openxmlformats.org/officeDocument/2006/relationships/hyperlink" Target="https://podminky.urs.cz/item/CS_URS_2025_01/763431871" TargetMode="External" /><Relationship Id="rId124" Type="http://schemas.openxmlformats.org/officeDocument/2006/relationships/hyperlink" Target="https://podminky.urs.cz/item/CS_URS_2025_01/764002861" TargetMode="External" /><Relationship Id="rId125" Type="http://schemas.openxmlformats.org/officeDocument/2006/relationships/hyperlink" Target="https://podminky.urs.cz/item/CS_URS_2025_01/766491851" TargetMode="External" /><Relationship Id="rId126" Type="http://schemas.openxmlformats.org/officeDocument/2006/relationships/hyperlink" Target="https://podminky.urs.cz/item/CS_URS_2025_01/766691914" TargetMode="External" /><Relationship Id="rId127" Type="http://schemas.openxmlformats.org/officeDocument/2006/relationships/hyperlink" Target="https://podminky.urs.cz/item/CS_URS_2025_01/766691915" TargetMode="External" /><Relationship Id="rId128" Type="http://schemas.openxmlformats.org/officeDocument/2006/relationships/hyperlink" Target="https://podminky.urs.cz/item/CS_URS_2025_01/766812820" TargetMode="External" /><Relationship Id="rId129" Type="http://schemas.openxmlformats.org/officeDocument/2006/relationships/hyperlink" Target="https://podminky.urs.cz/item/CS_URS_2025_01/766812840" TargetMode="External" /><Relationship Id="rId130" Type="http://schemas.openxmlformats.org/officeDocument/2006/relationships/hyperlink" Target="https://podminky.urs.cz/item/CS_URS_2025_01/767641800" TargetMode="External" /><Relationship Id="rId131" Type="http://schemas.openxmlformats.org/officeDocument/2006/relationships/hyperlink" Target="https://podminky.urs.cz/item/CS_URS_2025_01/771473810" TargetMode="External" /><Relationship Id="rId132" Type="http://schemas.openxmlformats.org/officeDocument/2006/relationships/hyperlink" Target="https://podminky.urs.cz/item/CS_URS_2025_01/771573810" TargetMode="External" /><Relationship Id="rId133" Type="http://schemas.openxmlformats.org/officeDocument/2006/relationships/hyperlink" Target="https://podminky.urs.cz/item/CS_URS_2025_01/776201812" TargetMode="External" /><Relationship Id="rId134" Type="http://schemas.openxmlformats.org/officeDocument/2006/relationships/hyperlink" Target="https://podminky.urs.cz/item/CS_URS_2025_01/776410811" TargetMode="External" /><Relationship Id="rId135" Type="http://schemas.openxmlformats.org/officeDocument/2006/relationships/hyperlink" Target="https://podminky.urs.cz/item/CS_URS_2025_01/961055111" TargetMode="External" /><Relationship Id="rId136" Type="http://schemas.openxmlformats.org/officeDocument/2006/relationships/hyperlink" Target="https://podminky.urs.cz/item/CS_URS_2025_01/962031132" TargetMode="External" /><Relationship Id="rId137" Type="http://schemas.openxmlformats.org/officeDocument/2006/relationships/hyperlink" Target="https://podminky.urs.cz/item/CS_URS_2025_01/962031133" TargetMode="External" /><Relationship Id="rId138" Type="http://schemas.openxmlformats.org/officeDocument/2006/relationships/hyperlink" Target="https://podminky.urs.cz/item/CS_URS_2025_01/966080115" TargetMode="External" /><Relationship Id="rId139" Type="http://schemas.openxmlformats.org/officeDocument/2006/relationships/hyperlink" Target="https://podminky.urs.cz/item/CS_URS_2025_01/967031132" TargetMode="External" /><Relationship Id="rId140" Type="http://schemas.openxmlformats.org/officeDocument/2006/relationships/hyperlink" Target="https://podminky.urs.cz/item/CS_URS_2025_01/971033131" TargetMode="External" /><Relationship Id="rId141" Type="http://schemas.openxmlformats.org/officeDocument/2006/relationships/hyperlink" Target="https://podminky.urs.cz/item/CS_URS_2025_01/971033141" TargetMode="External" /><Relationship Id="rId142" Type="http://schemas.openxmlformats.org/officeDocument/2006/relationships/hyperlink" Target="https://podminky.urs.cz/item/CS_URS_2025_01/971033161" TargetMode="External" /><Relationship Id="rId143" Type="http://schemas.openxmlformats.org/officeDocument/2006/relationships/hyperlink" Target="https://podminky.urs.cz/item/CS_URS_2025_01/971033171" TargetMode="External" /><Relationship Id="rId144" Type="http://schemas.openxmlformats.org/officeDocument/2006/relationships/hyperlink" Target="https://podminky.urs.cz/item/CS_URS_2025_01/971033181" TargetMode="External" /><Relationship Id="rId145" Type="http://schemas.openxmlformats.org/officeDocument/2006/relationships/hyperlink" Target="https://podminky.urs.cz/item/CS_URS_2025_01/971033231" TargetMode="External" /><Relationship Id="rId146" Type="http://schemas.openxmlformats.org/officeDocument/2006/relationships/hyperlink" Target="https://podminky.urs.cz/item/CS_URS_2025_01/971033241" TargetMode="External" /><Relationship Id="rId147" Type="http://schemas.openxmlformats.org/officeDocument/2006/relationships/hyperlink" Target="https://podminky.urs.cz/item/CS_URS_2025_01/971033251" TargetMode="External" /><Relationship Id="rId148" Type="http://schemas.openxmlformats.org/officeDocument/2006/relationships/hyperlink" Target="https://podminky.urs.cz/item/CS_URS_2025_01/971033261" TargetMode="External" /><Relationship Id="rId149" Type="http://schemas.openxmlformats.org/officeDocument/2006/relationships/hyperlink" Target="https://podminky.urs.cz/item/CS_URS_2025_01/971033331" TargetMode="External" /><Relationship Id="rId150" Type="http://schemas.openxmlformats.org/officeDocument/2006/relationships/hyperlink" Target="https://podminky.urs.cz/item/CS_URS_2025_01/971033341" TargetMode="External" /><Relationship Id="rId151" Type="http://schemas.openxmlformats.org/officeDocument/2006/relationships/hyperlink" Target="https://podminky.urs.cz/item/CS_URS_2025_01/971033351" TargetMode="External" /><Relationship Id="rId152" Type="http://schemas.openxmlformats.org/officeDocument/2006/relationships/hyperlink" Target="https://podminky.urs.cz/item/CS_URS_2025_01/971033361" TargetMode="External" /><Relationship Id="rId153" Type="http://schemas.openxmlformats.org/officeDocument/2006/relationships/hyperlink" Target="https://podminky.urs.cz/item/CS_URS_2025_01/971033371" TargetMode="External" /><Relationship Id="rId154" Type="http://schemas.openxmlformats.org/officeDocument/2006/relationships/hyperlink" Target="https://podminky.urs.cz/item/CS_URS_2025_01/971033381" TargetMode="External" /><Relationship Id="rId155" Type="http://schemas.openxmlformats.org/officeDocument/2006/relationships/hyperlink" Target="https://podminky.urs.cz/item/CS_URS_2025_01/971033681" TargetMode="External" /><Relationship Id="rId156" Type="http://schemas.openxmlformats.org/officeDocument/2006/relationships/hyperlink" Target="https://podminky.urs.cz/item/CS_URS_2025_01/974049154" TargetMode="External" /><Relationship Id="rId157" Type="http://schemas.openxmlformats.org/officeDocument/2006/relationships/hyperlink" Target="https://podminky.urs.cz/item/CS_URS_2025_01/974031121" TargetMode="External" /><Relationship Id="rId158" Type="http://schemas.openxmlformats.org/officeDocument/2006/relationships/hyperlink" Target="https://podminky.urs.cz/item/CS_URS_2025_01/974031122" TargetMode="External" /><Relationship Id="rId159" Type="http://schemas.openxmlformats.org/officeDocument/2006/relationships/hyperlink" Target="https://podminky.urs.cz/item/CS_URS_2025_01/974031133" TargetMode="External" /><Relationship Id="rId160" Type="http://schemas.openxmlformats.org/officeDocument/2006/relationships/hyperlink" Target="https://podminky.urs.cz/item/CS_URS_2025_01/974031134" TargetMode="External" /><Relationship Id="rId161" Type="http://schemas.openxmlformats.org/officeDocument/2006/relationships/hyperlink" Target="https://podminky.urs.cz/item/CS_URS_2025_01/974031142" TargetMode="External" /><Relationship Id="rId162" Type="http://schemas.openxmlformats.org/officeDocument/2006/relationships/hyperlink" Target="https://podminky.urs.cz/item/CS_URS_2025_01/974031144" TargetMode="External" /><Relationship Id="rId163" Type="http://schemas.openxmlformats.org/officeDocument/2006/relationships/hyperlink" Target="https://podminky.urs.cz/item/CS_URS_2025_01/974031153" TargetMode="External" /><Relationship Id="rId164" Type="http://schemas.openxmlformats.org/officeDocument/2006/relationships/hyperlink" Target="https://podminky.urs.cz/item/CS_URS_2025_01/974031154" TargetMode="External" /><Relationship Id="rId165" Type="http://schemas.openxmlformats.org/officeDocument/2006/relationships/hyperlink" Target="https://podminky.urs.cz/item/CS_URS_2025_01/974031666" TargetMode="External" /><Relationship Id="rId166" Type="http://schemas.openxmlformats.org/officeDocument/2006/relationships/hyperlink" Target="https://podminky.urs.cz/item/CS_URS_2025_01/975022441" TargetMode="External" /><Relationship Id="rId167" Type="http://schemas.openxmlformats.org/officeDocument/2006/relationships/hyperlink" Target="https://podminky.urs.cz/item/CS_URS_2025_01/976074121" TargetMode="External" /><Relationship Id="rId168" Type="http://schemas.openxmlformats.org/officeDocument/2006/relationships/hyperlink" Target="https://podminky.urs.cz/item/CS_URS_2025_01/976082131" TargetMode="External" /><Relationship Id="rId169" Type="http://schemas.openxmlformats.org/officeDocument/2006/relationships/hyperlink" Target="https://podminky.urs.cz/item/CS_URS_2025_01/977151113" TargetMode="External" /><Relationship Id="rId170" Type="http://schemas.openxmlformats.org/officeDocument/2006/relationships/hyperlink" Target="https://podminky.urs.cz/item/CS_URS_2025_01/977151118" TargetMode="External" /><Relationship Id="rId171" Type="http://schemas.openxmlformats.org/officeDocument/2006/relationships/hyperlink" Target="https://podminky.urs.cz/item/CS_URS_2025_01/977151123" TargetMode="External" /><Relationship Id="rId172" Type="http://schemas.openxmlformats.org/officeDocument/2006/relationships/hyperlink" Target="https://podminky.urs.cz/item/CS_URS_2025_01/977151125" TargetMode="External" /><Relationship Id="rId173" Type="http://schemas.openxmlformats.org/officeDocument/2006/relationships/hyperlink" Target="https://podminky.urs.cz/item/CS_URS_2025_01/977151128" TargetMode="External" /><Relationship Id="rId174" Type="http://schemas.openxmlformats.org/officeDocument/2006/relationships/hyperlink" Target="https://podminky.urs.cz/item/CS_URS_2025_01/977151212" TargetMode="External" /><Relationship Id="rId175" Type="http://schemas.openxmlformats.org/officeDocument/2006/relationships/hyperlink" Target="https://podminky.urs.cz/item/CS_URS_2025_01/977151216" TargetMode="External" /><Relationship Id="rId176" Type="http://schemas.openxmlformats.org/officeDocument/2006/relationships/hyperlink" Target="https://podminky.urs.cz/item/CS_URS_2025_01/977151218" TargetMode="External" /><Relationship Id="rId177" Type="http://schemas.openxmlformats.org/officeDocument/2006/relationships/hyperlink" Target="https://podminky.urs.cz/item/CS_URS_2025_01/977151223" TargetMode="External" /><Relationship Id="rId178" Type="http://schemas.openxmlformats.org/officeDocument/2006/relationships/hyperlink" Target="https://podminky.urs.cz/item/CS_URS_2025_01/977151225" TargetMode="External" /><Relationship Id="rId179" Type="http://schemas.openxmlformats.org/officeDocument/2006/relationships/hyperlink" Target="https://podminky.urs.cz/item/CS_URS_2025_01/977211123" TargetMode="External" /><Relationship Id="rId180" Type="http://schemas.openxmlformats.org/officeDocument/2006/relationships/hyperlink" Target="https://podminky.urs.cz/item/CS_URS_2025_01/977312112" TargetMode="External" /><Relationship Id="rId181" Type="http://schemas.openxmlformats.org/officeDocument/2006/relationships/hyperlink" Target="https://podminky.urs.cz/item/CS_URS_2025_01/978013141" TargetMode="External" /><Relationship Id="rId182" Type="http://schemas.openxmlformats.org/officeDocument/2006/relationships/hyperlink" Target="https://podminky.urs.cz/item/CS_URS_2025_01/978059541" TargetMode="External" /><Relationship Id="rId183" Type="http://schemas.openxmlformats.org/officeDocument/2006/relationships/hyperlink" Target="https://podminky.urs.cz/item/CS_URS_2025_01/997006002" TargetMode="External" /><Relationship Id="rId184" Type="http://schemas.openxmlformats.org/officeDocument/2006/relationships/hyperlink" Target="https://podminky.urs.cz/item/CS_URS_2025_01/997013151" TargetMode="External" /><Relationship Id="rId185" Type="http://schemas.openxmlformats.org/officeDocument/2006/relationships/hyperlink" Target="https://podminky.urs.cz/item/CS_URS_2025_01/997013509" TargetMode="External" /><Relationship Id="rId186" Type="http://schemas.openxmlformats.org/officeDocument/2006/relationships/hyperlink" Target="https://podminky.urs.cz/item/CS_URS_2025_01/997013511" TargetMode="External" /><Relationship Id="rId187" Type="http://schemas.openxmlformats.org/officeDocument/2006/relationships/hyperlink" Target="https://podminky.urs.cz/item/CS_URS_2025_01/997013814" TargetMode="External" /><Relationship Id="rId188" Type="http://schemas.openxmlformats.org/officeDocument/2006/relationships/hyperlink" Target="https://podminky.urs.cz/item/CS_URS_2025_01/997013847" TargetMode="External" /><Relationship Id="rId189" Type="http://schemas.openxmlformats.org/officeDocument/2006/relationships/hyperlink" Target="https://podminky.urs.cz/item/CS_URS_2025_01/997013862" TargetMode="External" /><Relationship Id="rId190" Type="http://schemas.openxmlformats.org/officeDocument/2006/relationships/hyperlink" Target="https://podminky.urs.cz/item/CS_URS_2025_01/997013869" TargetMode="External" /><Relationship Id="rId191" Type="http://schemas.openxmlformats.org/officeDocument/2006/relationships/hyperlink" Target="https://podminky.urs.cz/item/CS_URS_2025_01/997013871" TargetMode="External" /><Relationship Id="rId192" Type="http://schemas.openxmlformats.org/officeDocument/2006/relationships/hyperlink" Target="https://podminky.urs.cz/item/CS_URS_2025_01/997321611" TargetMode="External" /><Relationship Id="rId193" Type="http://schemas.openxmlformats.org/officeDocument/2006/relationships/hyperlink" Target="https://podminky.urs.cz/item/CS_URS_2025_01/998012108" TargetMode="External" /><Relationship Id="rId194" Type="http://schemas.openxmlformats.org/officeDocument/2006/relationships/hyperlink" Target="https://podminky.urs.cz/item/CS_URS_2025_01/711111053" TargetMode="External" /><Relationship Id="rId195" Type="http://schemas.openxmlformats.org/officeDocument/2006/relationships/hyperlink" Target="https://podminky.urs.cz/item/CS_URS_2025_01/711161223" TargetMode="External" /><Relationship Id="rId196" Type="http://schemas.openxmlformats.org/officeDocument/2006/relationships/hyperlink" Target="https://podminky.urs.cz/item/CS_URS_2025_01/711161384" TargetMode="External" /><Relationship Id="rId197" Type="http://schemas.openxmlformats.org/officeDocument/2006/relationships/hyperlink" Target="https://podminky.urs.cz/item/CS_URS_2025_01/711411001" TargetMode="External" /><Relationship Id="rId198" Type="http://schemas.openxmlformats.org/officeDocument/2006/relationships/hyperlink" Target="https://podminky.urs.cz/item/CS_URS_2025_01/711412001" TargetMode="External" /><Relationship Id="rId199" Type="http://schemas.openxmlformats.org/officeDocument/2006/relationships/hyperlink" Target="https://podminky.urs.cz/item/CS_URS_2025_01/711441559" TargetMode="External" /><Relationship Id="rId200" Type="http://schemas.openxmlformats.org/officeDocument/2006/relationships/hyperlink" Target="https://podminky.urs.cz/item/CS_URS_2025_01/711442559" TargetMode="External" /><Relationship Id="rId201" Type="http://schemas.openxmlformats.org/officeDocument/2006/relationships/hyperlink" Target="https://podminky.urs.cz/item/CS_URS_2025_01/998711112" TargetMode="External" /><Relationship Id="rId202" Type="http://schemas.openxmlformats.org/officeDocument/2006/relationships/hyperlink" Target="https://podminky.urs.cz/item/CS_URS_2025_01/712311101" TargetMode="External" /><Relationship Id="rId203" Type="http://schemas.openxmlformats.org/officeDocument/2006/relationships/hyperlink" Target="https://podminky.urs.cz/item/CS_URS_2025_01/712811101" TargetMode="External" /><Relationship Id="rId204" Type="http://schemas.openxmlformats.org/officeDocument/2006/relationships/hyperlink" Target="https://podminky.urs.cz/item/CS_URS_2025_01/712363115" TargetMode="External" /><Relationship Id="rId205" Type="http://schemas.openxmlformats.org/officeDocument/2006/relationships/hyperlink" Target="https://podminky.urs.cz/item/CS_URS_2025_01/712331111" TargetMode="External" /><Relationship Id="rId206" Type="http://schemas.openxmlformats.org/officeDocument/2006/relationships/hyperlink" Target="https://podminky.urs.cz/item/CS_URS_2025_01/712831101" TargetMode="External" /><Relationship Id="rId207" Type="http://schemas.openxmlformats.org/officeDocument/2006/relationships/hyperlink" Target="https://podminky.urs.cz/item/CS_URS_2025_01/712341559" TargetMode="External" /><Relationship Id="rId208" Type="http://schemas.openxmlformats.org/officeDocument/2006/relationships/hyperlink" Target="https://podminky.urs.cz/item/CS_URS_2025_01/919726122" TargetMode="External" /><Relationship Id="rId209" Type="http://schemas.openxmlformats.org/officeDocument/2006/relationships/hyperlink" Target="https://podminky.urs.cz/item/CS_URS_2025_01/712363121" TargetMode="External" /><Relationship Id="rId210" Type="http://schemas.openxmlformats.org/officeDocument/2006/relationships/hyperlink" Target="https://podminky.urs.cz/item/CS_URS_2025_01/998712112" TargetMode="External" /><Relationship Id="rId211" Type="http://schemas.openxmlformats.org/officeDocument/2006/relationships/hyperlink" Target="https://podminky.urs.cz/item/CS_URS_2025_01/713121111" TargetMode="External" /><Relationship Id="rId212" Type="http://schemas.openxmlformats.org/officeDocument/2006/relationships/hyperlink" Target="https://podminky.urs.cz/item/CS_URS_2025_01/713121211" TargetMode="External" /><Relationship Id="rId213" Type="http://schemas.openxmlformats.org/officeDocument/2006/relationships/hyperlink" Target="https://podminky.urs.cz/item/CS_URS_2025_01/713131141" TargetMode="External" /><Relationship Id="rId214" Type="http://schemas.openxmlformats.org/officeDocument/2006/relationships/hyperlink" Target="https://podminky.urs.cz/item/CS_URS_2025_01/713131151" TargetMode="External" /><Relationship Id="rId215" Type="http://schemas.openxmlformats.org/officeDocument/2006/relationships/hyperlink" Target="https://podminky.urs.cz/item/CS_URS_2025_01/713131241" TargetMode="External" /><Relationship Id="rId216" Type="http://schemas.openxmlformats.org/officeDocument/2006/relationships/hyperlink" Target="https://podminky.urs.cz/item/CS_URS_2025_01/713131243" TargetMode="External" /><Relationship Id="rId217" Type="http://schemas.openxmlformats.org/officeDocument/2006/relationships/hyperlink" Target="https://podminky.urs.cz/item/CS_URS_2025_01/713141132" TargetMode="External" /><Relationship Id="rId218" Type="http://schemas.openxmlformats.org/officeDocument/2006/relationships/hyperlink" Target="https://podminky.urs.cz/item/CS_URS_2025_01/713141211" TargetMode="External" /><Relationship Id="rId219" Type="http://schemas.openxmlformats.org/officeDocument/2006/relationships/hyperlink" Target="https://podminky.urs.cz/item/CS_URS_2025_01/713141263" TargetMode="External" /><Relationship Id="rId220" Type="http://schemas.openxmlformats.org/officeDocument/2006/relationships/hyperlink" Target="https://podminky.urs.cz/item/CS_URS_2025_01/713141331" TargetMode="External" /><Relationship Id="rId221" Type="http://schemas.openxmlformats.org/officeDocument/2006/relationships/hyperlink" Target="https://podminky.urs.cz/item/CS_URS_2025_01/713191132" TargetMode="External" /><Relationship Id="rId222" Type="http://schemas.openxmlformats.org/officeDocument/2006/relationships/hyperlink" Target="https://podminky.urs.cz/item/CS_URS_2025_01/998713112" TargetMode="External" /><Relationship Id="rId223" Type="http://schemas.openxmlformats.org/officeDocument/2006/relationships/hyperlink" Target="https://podminky.urs.cz/item/CS_URS_2025_01/762361312" TargetMode="External" /><Relationship Id="rId224" Type="http://schemas.openxmlformats.org/officeDocument/2006/relationships/hyperlink" Target="https://podminky.urs.cz/item/CS_URS_2025_01/762431220" TargetMode="External" /><Relationship Id="rId225" Type="http://schemas.openxmlformats.org/officeDocument/2006/relationships/hyperlink" Target="https://podminky.urs.cz/item/CS_URS_2025_01/998762112" TargetMode="External" /><Relationship Id="rId226" Type="http://schemas.openxmlformats.org/officeDocument/2006/relationships/hyperlink" Target="https://podminky.urs.cz/item/CS_URS_2025_01/763111468" TargetMode="External" /><Relationship Id="rId227" Type="http://schemas.openxmlformats.org/officeDocument/2006/relationships/hyperlink" Target="https://podminky.urs.cz/item/CS_URS_2025_01/763111717" TargetMode="External" /><Relationship Id="rId228" Type="http://schemas.openxmlformats.org/officeDocument/2006/relationships/hyperlink" Target="https://podminky.urs.cz/item/CS_URS_2025_01/763111718" TargetMode="External" /><Relationship Id="rId229" Type="http://schemas.openxmlformats.org/officeDocument/2006/relationships/hyperlink" Target="https://podminky.urs.cz/item/CS_URS_2025_01/763181420" TargetMode="External" /><Relationship Id="rId230" Type="http://schemas.openxmlformats.org/officeDocument/2006/relationships/hyperlink" Target="https://podminky.urs.cz/item/CS_URS_2025_01/763431011" TargetMode="External" /><Relationship Id="rId231" Type="http://schemas.openxmlformats.org/officeDocument/2006/relationships/hyperlink" Target="https://podminky.urs.cz/item/CS_URS_2025_01/763431031" TargetMode="External" /><Relationship Id="rId232" Type="http://schemas.openxmlformats.org/officeDocument/2006/relationships/hyperlink" Target="https://podminky.urs.cz/item/CS_URS_2025_01/763431701" TargetMode="External" /><Relationship Id="rId233" Type="http://schemas.openxmlformats.org/officeDocument/2006/relationships/hyperlink" Target="https://podminky.urs.cz/item/CS_URS_2025_01/998763322" TargetMode="External" /><Relationship Id="rId234" Type="http://schemas.openxmlformats.org/officeDocument/2006/relationships/hyperlink" Target="https://podminky.urs.cz/item/CS_URS_2025_01/998764212" TargetMode="External" /><Relationship Id="rId235" Type="http://schemas.openxmlformats.org/officeDocument/2006/relationships/hyperlink" Target="https://podminky.urs.cz/item/CS_URS_2025_01/998766212" TargetMode="External" /><Relationship Id="rId236" Type="http://schemas.openxmlformats.org/officeDocument/2006/relationships/hyperlink" Target="https://podminky.urs.cz/item/CS_URS_2025_01/998767212" TargetMode="External" /><Relationship Id="rId237" Type="http://schemas.openxmlformats.org/officeDocument/2006/relationships/hyperlink" Target="https://podminky.urs.cz/item/CS_URS_2025_01/771111011" TargetMode="External" /><Relationship Id="rId238" Type="http://schemas.openxmlformats.org/officeDocument/2006/relationships/hyperlink" Target="https://podminky.urs.cz/item/CS_URS_2025_01/771591111" TargetMode="External" /><Relationship Id="rId239" Type="http://schemas.openxmlformats.org/officeDocument/2006/relationships/hyperlink" Target="https://podminky.urs.cz/item/CS_URS_2025_01/771161022" TargetMode="External" /><Relationship Id="rId240" Type="http://schemas.openxmlformats.org/officeDocument/2006/relationships/hyperlink" Target="https://podminky.urs.cz/item/CS_URS_2025_01/771274123" TargetMode="External" /><Relationship Id="rId241" Type="http://schemas.openxmlformats.org/officeDocument/2006/relationships/hyperlink" Target="https://podminky.urs.cz/item/CS_URS_2025_01/771274232" TargetMode="External" /><Relationship Id="rId242" Type="http://schemas.openxmlformats.org/officeDocument/2006/relationships/hyperlink" Target="https://podminky.urs.cz/item/CS_URS_2025_01/771474113" TargetMode="External" /><Relationship Id="rId243" Type="http://schemas.openxmlformats.org/officeDocument/2006/relationships/hyperlink" Target="https://podminky.urs.cz/item/CS_URS_2025_01/771474133" TargetMode="External" /><Relationship Id="rId244" Type="http://schemas.openxmlformats.org/officeDocument/2006/relationships/hyperlink" Target="https://podminky.urs.cz/item/CS_URS_2025_01/771574473" TargetMode="External" /><Relationship Id="rId245" Type="http://schemas.openxmlformats.org/officeDocument/2006/relationships/hyperlink" Target="https://podminky.urs.cz/item/CS_URS_2025_01/771591115" TargetMode="External" /><Relationship Id="rId246" Type="http://schemas.openxmlformats.org/officeDocument/2006/relationships/hyperlink" Target="https://podminky.urs.cz/item/CS_URS_2025_01/771591117" TargetMode="External" /><Relationship Id="rId247" Type="http://schemas.openxmlformats.org/officeDocument/2006/relationships/hyperlink" Target="https://podminky.urs.cz/item/CS_URS_2025_01/998771112" TargetMode="External" /><Relationship Id="rId248" Type="http://schemas.openxmlformats.org/officeDocument/2006/relationships/hyperlink" Target="https://podminky.urs.cz/item/CS_URS_2025_01/776111311" TargetMode="External" /><Relationship Id="rId249" Type="http://schemas.openxmlformats.org/officeDocument/2006/relationships/hyperlink" Target="https://podminky.urs.cz/item/CS_URS_2025_01/776121321" TargetMode="External" /><Relationship Id="rId250" Type="http://schemas.openxmlformats.org/officeDocument/2006/relationships/hyperlink" Target="https://podminky.urs.cz/item/CS_URS_2025_01/776141121" TargetMode="External" /><Relationship Id="rId251" Type="http://schemas.openxmlformats.org/officeDocument/2006/relationships/hyperlink" Target="https://podminky.urs.cz/item/CS_URS_2025_01/776221111" TargetMode="External" /><Relationship Id="rId252" Type="http://schemas.openxmlformats.org/officeDocument/2006/relationships/hyperlink" Target="https://podminky.urs.cz/item/CS_URS_2025_01/776223111" TargetMode="External" /><Relationship Id="rId253" Type="http://schemas.openxmlformats.org/officeDocument/2006/relationships/hyperlink" Target="https://podminky.urs.cz/item/CS_URS_2025_01/776411112" TargetMode="External" /><Relationship Id="rId254" Type="http://schemas.openxmlformats.org/officeDocument/2006/relationships/hyperlink" Target="https://podminky.urs.cz/item/CS_URS_2025_01/776991111" TargetMode="External" /><Relationship Id="rId255" Type="http://schemas.openxmlformats.org/officeDocument/2006/relationships/hyperlink" Target="https://podminky.urs.cz/item/CS_URS_2025_01/776991121" TargetMode="External" /><Relationship Id="rId256" Type="http://schemas.openxmlformats.org/officeDocument/2006/relationships/hyperlink" Target="https://podminky.urs.cz/item/CS_URS_2025_01/776991141" TargetMode="External" /><Relationship Id="rId257" Type="http://schemas.openxmlformats.org/officeDocument/2006/relationships/hyperlink" Target="https://podminky.urs.cz/item/CS_URS_2025_01/998776112" TargetMode="External" /><Relationship Id="rId258" Type="http://schemas.openxmlformats.org/officeDocument/2006/relationships/hyperlink" Target="https://podminky.urs.cz/item/CS_URS_2025_01/783933151" TargetMode="External" /><Relationship Id="rId259" Type="http://schemas.openxmlformats.org/officeDocument/2006/relationships/hyperlink" Target="https://podminky.urs.cz/item/CS_URS_2025_01/783937163" TargetMode="External" /><Relationship Id="rId260" Type="http://schemas.openxmlformats.org/officeDocument/2006/relationships/hyperlink" Target="https://podminky.urs.cz/item/CS_URS_2025_01/784171001" TargetMode="External" /><Relationship Id="rId261" Type="http://schemas.openxmlformats.org/officeDocument/2006/relationships/hyperlink" Target="https://podminky.urs.cz/item/CS_URS_2025_01/784171111" TargetMode="External" /><Relationship Id="rId262" Type="http://schemas.openxmlformats.org/officeDocument/2006/relationships/hyperlink" Target="https://podminky.urs.cz/item/CS_URS_2025_01/784181101" TargetMode="External" /><Relationship Id="rId263" Type="http://schemas.openxmlformats.org/officeDocument/2006/relationships/hyperlink" Target="https://podminky.urs.cz/item/CS_URS_2025_01/784211101" TargetMode="External" /><Relationship Id="rId264" Type="http://schemas.openxmlformats.org/officeDocument/2006/relationships/hyperlink" Target="https://podminky.urs.cz/item/CS_URS_2025_01/784181109" TargetMode="External" /><Relationship Id="rId265" Type="http://schemas.openxmlformats.org/officeDocument/2006/relationships/hyperlink" Target="https://podminky.urs.cz/item/CS_URS_2025_01/784211109" TargetMode="External" /><Relationship Id="rId26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463131" TargetMode="External" /><Relationship Id="rId2" Type="http://schemas.openxmlformats.org/officeDocument/2006/relationships/hyperlink" Target="https://podminky.urs.cz/item/CS_URS_2025_01/783805300" TargetMode="External" /><Relationship Id="rId3" Type="http://schemas.openxmlformats.org/officeDocument/2006/relationships/hyperlink" Target="https://podminky.urs.cz/item/CS_URS_2025_01/953943211" TargetMode="External" /><Relationship Id="rId4" Type="http://schemas.openxmlformats.org/officeDocument/2006/relationships/hyperlink" Target="https://podminky.urs.cz/item/CS_URS_2025_01/953993311" TargetMode="External" /><Relationship Id="rId5" Type="http://schemas.openxmlformats.org/officeDocument/2006/relationships/hyperlink" Target="https://podminky.urs.cz/item/CS_URS_2025_01/953993321" TargetMode="External" /><Relationship Id="rId6" Type="http://schemas.openxmlformats.org/officeDocument/2006/relationships/hyperlink" Target="https://podminky.urs.cz/item/CS_URS_2025_01/713131151" TargetMode="External" /><Relationship Id="rId7" Type="http://schemas.openxmlformats.org/officeDocument/2006/relationships/hyperlink" Target="https://podminky.urs.cz/item/CS_URS_2025_01/713411141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320175" TargetMode="External" /><Relationship Id="rId2" Type="http://schemas.openxmlformats.org/officeDocument/2006/relationships/hyperlink" Target="https://podminky.urs.cz/item/CS_URS_2025_01/218120511" TargetMode="External" /><Relationship Id="rId3" Type="http://schemas.openxmlformats.org/officeDocument/2006/relationships/hyperlink" Target="https://podminky.urs.cz/item/CS_URS_2025_01/741320175" TargetMode="External" /><Relationship Id="rId4" Type="http://schemas.openxmlformats.org/officeDocument/2006/relationships/hyperlink" Target="https://podminky.urs.cz/item/CS_URS_2025_01/741322122" TargetMode="External" /><Relationship Id="rId5" Type="http://schemas.openxmlformats.org/officeDocument/2006/relationships/hyperlink" Target="https://podminky.urs.cz/item/CS_URS_2025_01/741312501" TargetMode="External" /><Relationship Id="rId6" Type="http://schemas.openxmlformats.org/officeDocument/2006/relationships/hyperlink" Target="https://podminky.urs.cz/item/CS_URS_2025_01/741320041" TargetMode="External" /><Relationship Id="rId7" Type="http://schemas.openxmlformats.org/officeDocument/2006/relationships/hyperlink" Target="https://podminky.urs.cz/item/CS_URS_2025_01/741320031" TargetMode="External" /><Relationship Id="rId8" Type="http://schemas.openxmlformats.org/officeDocument/2006/relationships/hyperlink" Target="https://podminky.urs.cz/item/CS_URS_2025_01/741320105" TargetMode="External" /><Relationship Id="rId9" Type="http://schemas.openxmlformats.org/officeDocument/2006/relationships/hyperlink" Target="https://podminky.urs.cz/item/CS_URS_2025_01/741320361" TargetMode="External" /><Relationship Id="rId10" Type="http://schemas.openxmlformats.org/officeDocument/2006/relationships/hyperlink" Target="https://podminky.urs.cz/item/CS_URS_2025_01/741321003" TargetMode="External" /><Relationship Id="rId11" Type="http://schemas.openxmlformats.org/officeDocument/2006/relationships/hyperlink" Target="https://podminky.urs.cz/item/CS_URS_2025_01/741330042" TargetMode="External" /><Relationship Id="rId12" Type="http://schemas.openxmlformats.org/officeDocument/2006/relationships/hyperlink" Target="https://podminky.urs.cz/item/CS_URS_2025_01/741330031" TargetMode="External" /><Relationship Id="rId13" Type="http://schemas.openxmlformats.org/officeDocument/2006/relationships/hyperlink" Target="https://podminky.urs.cz/item/CS_URS_2025_01/741231002" TargetMode="External" /><Relationship Id="rId14" Type="http://schemas.openxmlformats.org/officeDocument/2006/relationships/hyperlink" Target="https://podminky.urs.cz/item/CS_URS_2025_01/741231004" TargetMode="External" /><Relationship Id="rId15" Type="http://schemas.openxmlformats.org/officeDocument/2006/relationships/hyperlink" Target="https://podminky.urs.cz/item/CS_URS_2025_01/741310101" TargetMode="External" /><Relationship Id="rId16" Type="http://schemas.openxmlformats.org/officeDocument/2006/relationships/hyperlink" Target="https://podminky.urs.cz/item/CS_URS_2025_01/741310121" TargetMode="External" /><Relationship Id="rId17" Type="http://schemas.openxmlformats.org/officeDocument/2006/relationships/hyperlink" Target="https://podminky.urs.cz/item/CS_URS_2025_01/741310122" TargetMode="External" /><Relationship Id="rId18" Type="http://schemas.openxmlformats.org/officeDocument/2006/relationships/hyperlink" Target="https://podminky.urs.cz/item/CS_URS_2025_01/741310011" TargetMode="External" /><Relationship Id="rId19" Type="http://schemas.openxmlformats.org/officeDocument/2006/relationships/hyperlink" Target="https://podminky.urs.cz/item/CS_URS_2025_01/741310011" TargetMode="External" /><Relationship Id="rId20" Type="http://schemas.openxmlformats.org/officeDocument/2006/relationships/hyperlink" Target="https://podminky.urs.cz/item/CS_URS_2025_01/741313001" TargetMode="External" /><Relationship Id="rId21" Type="http://schemas.openxmlformats.org/officeDocument/2006/relationships/hyperlink" Target="https://podminky.urs.cz/item/CS_URS_2025_01/741110511" TargetMode="External" /><Relationship Id="rId22" Type="http://schemas.openxmlformats.org/officeDocument/2006/relationships/hyperlink" Target="https://podminky.urs.cz/item/CS_URS_2025_01/741110062" TargetMode="External" /><Relationship Id="rId23" Type="http://schemas.openxmlformats.org/officeDocument/2006/relationships/hyperlink" Target="https://podminky.urs.cz/item/CS_URS_2025_01/741112002" TargetMode="External" /><Relationship Id="rId24" Type="http://schemas.openxmlformats.org/officeDocument/2006/relationships/hyperlink" Target="https://podminky.urs.cz/item/CS_URS_2025_01/741112001" TargetMode="External" /><Relationship Id="rId25" Type="http://schemas.openxmlformats.org/officeDocument/2006/relationships/hyperlink" Target="https://podminky.urs.cz/item/CS_URS_2025_01/741112201" TargetMode="External" /><Relationship Id="rId26" Type="http://schemas.openxmlformats.org/officeDocument/2006/relationships/hyperlink" Target="https://podminky.urs.cz/item/CS_URS_2025_01/741910611" TargetMode="External" /><Relationship Id="rId27" Type="http://schemas.openxmlformats.org/officeDocument/2006/relationships/hyperlink" Target="https://podminky.urs.cz/item/CS_URS_2025_01/741420021" TargetMode="External" /><Relationship Id="rId28" Type="http://schemas.openxmlformats.org/officeDocument/2006/relationships/hyperlink" Target="https://podminky.urs.cz/item/CS_URS_2025_01/741120201" TargetMode="External" /><Relationship Id="rId29" Type="http://schemas.openxmlformats.org/officeDocument/2006/relationships/hyperlink" Target="https://podminky.urs.cz/item/CS_URS_2025_01/741120203" TargetMode="External" /><Relationship Id="rId30" Type="http://schemas.openxmlformats.org/officeDocument/2006/relationships/hyperlink" Target="https://podminky.urs.cz/item/CS_URS_2025_01/741122642" TargetMode="External" /><Relationship Id="rId31" Type="http://schemas.openxmlformats.org/officeDocument/2006/relationships/hyperlink" Target="https://podminky.urs.cz/item/CS_URS_2025_01/741122201" TargetMode="External" /><Relationship Id="rId32" Type="http://schemas.openxmlformats.org/officeDocument/2006/relationships/hyperlink" Target="https://podminky.urs.cz/item/CS_URS_2025_01/741122211" TargetMode="External" /><Relationship Id="rId33" Type="http://schemas.openxmlformats.org/officeDocument/2006/relationships/hyperlink" Target="https://podminky.urs.cz/item/CS_URS_2025_01/741124701" TargetMode="External" /><Relationship Id="rId34" Type="http://schemas.openxmlformats.org/officeDocument/2006/relationships/hyperlink" Target="https://podminky.urs.cz/item/CS_URS_2025_01/741130001" TargetMode="External" /><Relationship Id="rId35" Type="http://schemas.openxmlformats.org/officeDocument/2006/relationships/hyperlink" Target="https://podminky.urs.cz/item/CS_URS_2025_01/741130004" TargetMode="External" /><Relationship Id="rId36" Type="http://schemas.openxmlformats.org/officeDocument/2006/relationships/hyperlink" Target="https://podminky.urs.cz/item/CS_URS_2025_01/741130006" TargetMode="External" /><Relationship Id="rId37" Type="http://schemas.openxmlformats.org/officeDocument/2006/relationships/hyperlink" Target="https://podminky.urs.cz/item/CS_URS_2025_01/741372112" TargetMode="External" /><Relationship Id="rId38" Type="http://schemas.openxmlformats.org/officeDocument/2006/relationships/hyperlink" Target="https://podminky.urs.cz/item/CS_URS_2025_01/741372022" TargetMode="External" /><Relationship Id="rId39" Type="http://schemas.openxmlformats.org/officeDocument/2006/relationships/hyperlink" Target="https://podminky.urs.cz/item/CS_URS_2025_01/741372101" TargetMode="External" /><Relationship Id="rId40" Type="http://schemas.openxmlformats.org/officeDocument/2006/relationships/hyperlink" Target="https://podminky.urs.cz/item/CS_URS_2025_01/741372021" TargetMode="External" /><Relationship Id="rId41" Type="http://schemas.openxmlformats.org/officeDocument/2006/relationships/hyperlink" Target="https://podminky.urs.cz/item/CS_URS_2025_01/741372042" TargetMode="External" /><Relationship Id="rId42" Type="http://schemas.openxmlformats.org/officeDocument/2006/relationships/hyperlink" Target="https://podminky.urs.cz/item/CS_URS_2025_01/741110511" TargetMode="External" /><Relationship Id="rId43" Type="http://schemas.openxmlformats.org/officeDocument/2006/relationships/hyperlink" Target="https://podminky.urs.cz/item/CS_URS_2025_01/741350032" TargetMode="External" /><Relationship Id="rId44" Type="http://schemas.openxmlformats.org/officeDocument/2006/relationships/hyperlink" Target="https://podminky.urs.cz/item/CS_URS_2025_01/468081311" TargetMode="External" /><Relationship Id="rId45" Type="http://schemas.openxmlformats.org/officeDocument/2006/relationships/hyperlink" Target="https://podminky.urs.cz/item/CS_URS_2025_01/468081312" TargetMode="External" /><Relationship Id="rId46" Type="http://schemas.openxmlformats.org/officeDocument/2006/relationships/hyperlink" Target="https://podminky.urs.cz/item/CS_URS_2025_01/468081322" TargetMode="External" /><Relationship Id="rId47" Type="http://schemas.openxmlformats.org/officeDocument/2006/relationships/hyperlink" Target="https://podminky.urs.cz/item/CS_URS_2025_01/468094111" TargetMode="External" /><Relationship Id="rId48" Type="http://schemas.openxmlformats.org/officeDocument/2006/relationships/hyperlink" Target="https://podminky.urs.cz/item/CS_URS_2025_01/468101411" TargetMode="External" /><Relationship Id="rId49" Type="http://schemas.openxmlformats.org/officeDocument/2006/relationships/hyperlink" Target="https://podminky.urs.cz/item/CS_URS_2025_01/460941211" TargetMode="External" /><Relationship Id="rId50" Type="http://schemas.openxmlformats.org/officeDocument/2006/relationships/hyperlink" Target="https://podminky.urs.cz/item/CS_URS_2025_01/469971111" TargetMode="External" /><Relationship Id="rId51" Type="http://schemas.openxmlformats.org/officeDocument/2006/relationships/hyperlink" Target="https://podminky.urs.cz/item/CS_URS_2025_01/469971121" TargetMode="External" /><Relationship Id="rId52" Type="http://schemas.openxmlformats.org/officeDocument/2006/relationships/hyperlink" Target="https://podminky.urs.cz/item/CS_URS_2025_01/469972111" TargetMode="External" /><Relationship Id="rId53" Type="http://schemas.openxmlformats.org/officeDocument/2006/relationships/hyperlink" Target="https://podminky.urs.cz/item/CS_URS_2025_01/469973114" TargetMode="External" /><Relationship Id="rId54" Type="http://schemas.openxmlformats.org/officeDocument/2006/relationships/hyperlink" Target="https://podminky.urs.cz/item/CS_URS_2025_01/763101811" TargetMode="External" /><Relationship Id="rId55" Type="http://schemas.openxmlformats.org/officeDocument/2006/relationships/hyperlink" Target="https://podminky.urs.cz/item/CS_URS_2025_01/763101812" TargetMode="External" /><Relationship Id="rId56" Type="http://schemas.openxmlformats.org/officeDocument/2006/relationships/hyperlink" Target="https://podminky.urs.cz/item/CS_URS_2025_01/460161262" TargetMode="External" /><Relationship Id="rId57" Type="http://schemas.openxmlformats.org/officeDocument/2006/relationships/hyperlink" Target="https://podminky.urs.cz/item/CS_URS_2025_01/460431272" TargetMode="External" /><Relationship Id="rId58" Type="http://schemas.openxmlformats.org/officeDocument/2006/relationships/hyperlink" Target="https://podminky.urs.cz/item/CS_URS_2025_01/460481122" TargetMode="External" /><Relationship Id="rId59" Type="http://schemas.openxmlformats.org/officeDocument/2006/relationships/hyperlink" Target="https://podminky.urs.cz/item/CS_URS_2025_01/741420022" TargetMode="External" /><Relationship Id="rId60" Type="http://schemas.openxmlformats.org/officeDocument/2006/relationships/hyperlink" Target="https://podminky.urs.cz/item/CS_URS_2025_01/741410041" TargetMode="External" /><Relationship Id="rId61" Type="http://schemas.openxmlformats.org/officeDocument/2006/relationships/hyperlink" Target="https://podminky.urs.cz/item/CS_URS_2025_01/741121851" TargetMode="External" /><Relationship Id="rId62" Type="http://schemas.openxmlformats.org/officeDocument/2006/relationships/hyperlink" Target="https://podminky.urs.cz/item/CS_URS_2025_01/741213811" TargetMode="External" /><Relationship Id="rId63" Type="http://schemas.openxmlformats.org/officeDocument/2006/relationships/hyperlink" Target="https://podminky.urs.cz/item/CS_URS_2025_01/741371823" TargetMode="External" /><Relationship Id="rId64" Type="http://schemas.openxmlformats.org/officeDocument/2006/relationships/hyperlink" Target="https://podminky.urs.cz/item/CS_URS_2025_01/741374823" TargetMode="External" /><Relationship Id="rId65" Type="http://schemas.openxmlformats.org/officeDocument/2006/relationships/hyperlink" Target="https://podminky.urs.cz/item/CS_URS_2025_01/741371821" TargetMode="External" /><Relationship Id="rId66" Type="http://schemas.openxmlformats.org/officeDocument/2006/relationships/hyperlink" Target="https://podminky.urs.cz/item/CS_URS_2025_01/741371823" TargetMode="External" /><Relationship Id="rId67" Type="http://schemas.openxmlformats.org/officeDocument/2006/relationships/hyperlink" Target="https://podminky.urs.cz/item/CS_URS_2025_01/741372112" TargetMode="External" /><Relationship Id="rId68" Type="http://schemas.openxmlformats.org/officeDocument/2006/relationships/hyperlink" Target="https://podminky.urs.cz/item/CS_URS_2025_01/210280101.1" TargetMode="External" /><Relationship Id="rId69" Type="http://schemas.openxmlformats.org/officeDocument/2006/relationships/hyperlink" Target="https://podminky.urs.cz/item/CS_URS_2025_01/580106013" TargetMode="External" /><Relationship Id="rId7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110841" TargetMode="External" /><Relationship Id="rId2" Type="http://schemas.openxmlformats.org/officeDocument/2006/relationships/hyperlink" Target="https://podminky.urs.cz/item/CS_URS_2025_01/742121801" TargetMode="External" /><Relationship Id="rId3" Type="http://schemas.openxmlformats.org/officeDocument/2006/relationships/hyperlink" Target="https://podminky.urs.cz/item/CS_URS_2025_01/742124801" TargetMode="External" /><Relationship Id="rId4" Type="http://schemas.openxmlformats.org/officeDocument/2006/relationships/hyperlink" Target="https://podminky.urs.cz/item/CS_URS_2025_01/742124802" TargetMode="External" /><Relationship Id="rId5" Type="http://schemas.openxmlformats.org/officeDocument/2006/relationships/hyperlink" Target="https://podminky.urs.cz/item/CS_URS_2025_01/742330845" TargetMode="External" /><Relationship Id="rId6" Type="http://schemas.openxmlformats.org/officeDocument/2006/relationships/hyperlink" Target="https://podminky.urs.cz/item/CS_URS_2025_01/742110102" TargetMode="External" /><Relationship Id="rId7" Type="http://schemas.openxmlformats.org/officeDocument/2006/relationships/hyperlink" Target="https://podminky.urs.cz/item/CS_URS_2025_01/742110161" TargetMode="External" /><Relationship Id="rId8" Type="http://schemas.openxmlformats.org/officeDocument/2006/relationships/hyperlink" Target="https://podminky.urs.cz/item/CS_URS_2025_01/742110002" TargetMode="External" /><Relationship Id="rId9" Type="http://schemas.openxmlformats.org/officeDocument/2006/relationships/hyperlink" Target="https://podminky.urs.cz/item/CS_URS_2025_01/742110504" TargetMode="External" /><Relationship Id="rId10" Type="http://schemas.openxmlformats.org/officeDocument/2006/relationships/hyperlink" Target="https://podminky.urs.cz/item/CS_URS_2025_01/742330044" TargetMode="External" /><Relationship Id="rId11" Type="http://schemas.openxmlformats.org/officeDocument/2006/relationships/hyperlink" Target="https://podminky.urs.cz/item/CS_URS_2025_01/742330045" TargetMode="External" /><Relationship Id="rId12" Type="http://schemas.openxmlformats.org/officeDocument/2006/relationships/hyperlink" Target="https://podminky.urs.cz/item/CS_URS_2025_01/742330051" TargetMode="External" /><Relationship Id="rId13" Type="http://schemas.openxmlformats.org/officeDocument/2006/relationships/hyperlink" Target="https://podminky.urs.cz/item/CS_URS_2025_01/742124001" TargetMode="External" /><Relationship Id="rId14" Type="http://schemas.openxmlformats.org/officeDocument/2006/relationships/hyperlink" Target="https://podminky.urs.cz/item/CS_URS_2025_01/742124002" TargetMode="External" /><Relationship Id="rId15" Type="http://schemas.openxmlformats.org/officeDocument/2006/relationships/hyperlink" Target="https://podminky.urs.cz/item/CS_URS_2025_01/742124006" TargetMode="External" /><Relationship Id="rId16" Type="http://schemas.openxmlformats.org/officeDocument/2006/relationships/hyperlink" Target="https://podminky.urs.cz/item/CS_URS_2025_01/742330101" TargetMode="External" /><Relationship Id="rId17" Type="http://schemas.openxmlformats.org/officeDocument/2006/relationships/hyperlink" Target="https://podminky.urs.cz/item/CS_URS_2025_01/742330061" TargetMode="External" /><Relationship Id="rId18" Type="http://schemas.openxmlformats.org/officeDocument/2006/relationships/hyperlink" Target="https://podminky.urs.cz/item/CS_URS_2025_01/742310004" TargetMode="External" /><Relationship Id="rId19" Type="http://schemas.openxmlformats.org/officeDocument/2006/relationships/hyperlink" Target="https://podminky.urs.cz/item/CS_URS_2025_01/742310002" TargetMode="External" /><Relationship Id="rId20" Type="http://schemas.openxmlformats.org/officeDocument/2006/relationships/hyperlink" Target="https://podminky.urs.cz/item/CS_URS_2025_01/742110504" TargetMode="External" /><Relationship Id="rId21" Type="http://schemas.openxmlformats.org/officeDocument/2006/relationships/hyperlink" Target="https://podminky.urs.cz/item/CS_URS_2025_01/742110002" TargetMode="External" /><Relationship Id="rId22" Type="http://schemas.openxmlformats.org/officeDocument/2006/relationships/hyperlink" Target="https://podminky.urs.cz/item/CS_URS_2025_01/742240001" TargetMode="External" /><Relationship Id="rId23" Type="http://schemas.openxmlformats.org/officeDocument/2006/relationships/hyperlink" Target="https://podminky.urs.cz/item/CS_URS_2025_01/742121001" TargetMode="External" /><Relationship Id="rId24" Type="http://schemas.openxmlformats.org/officeDocument/2006/relationships/hyperlink" Target="https://podminky.urs.cz/item/CS_URS_2025_01/742230004" TargetMode="External" /><Relationship Id="rId25" Type="http://schemas.openxmlformats.org/officeDocument/2006/relationships/hyperlink" Target="https://podminky.urs.cz/item/CS_URS_2025_01/742230101" TargetMode="External" /><Relationship Id="rId26" Type="http://schemas.openxmlformats.org/officeDocument/2006/relationships/hyperlink" Target="https://podminky.urs.cz/item/CS_URS_2025_01/742230103" TargetMode="External" /><Relationship Id="rId27" Type="http://schemas.openxmlformats.org/officeDocument/2006/relationships/hyperlink" Target="https://podminky.urs.cz/item/CS_URS_2025_01/742110002" TargetMode="External" /><Relationship Id="rId28" Type="http://schemas.openxmlformats.org/officeDocument/2006/relationships/hyperlink" Target="https://podminky.urs.cz/item/CS_URS_2025_01/742110504" TargetMode="External" /><Relationship Id="rId29" Type="http://schemas.openxmlformats.org/officeDocument/2006/relationships/hyperlink" Target="https://podminky.urs.cz/item/CS_URS_2025_01/742121001" TargetMode="External" /><Relationship Id="rId30" Type="http://schemas.openxmlformats.org/officeDocument/2006/relationships/hyperlink" Target="https://podminky.urs.cz/item/CS_URS_2025_01/742124006" TargetMode="External" /><Relationship Id="rId3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210151" TargetMode="External" /><Relationship Id="rId2" Type="http://schemas.openxmlformats.org/officeDocument/2006/relationships/hyperlink" Target="https://podminky.urs.cz/item/CS_URS_2025_01/742210131" TargetMode="External" /><Relationship Id="rId3" Type="http://schemas.openxmlformats.org/officeDocument/2006/relationships/hyperlink" Target="https://podminky.urs.cz/item/CS_URS_2025_01/742210121" TargetMode="External" /><Relationship Id="rId4" Type="http://schemas.openxmlformats.org/officeDocument/2006/relationships/hyperlink" Target="https://podminky.urs.cz/item/CS_URS_2025_01/742210261" TargetMode="External" /><Relationship Id="rId5" Type="http://schemas.openxmlformats.org/officeDocument/2006/relationships/hyperlink" Target="https://podminky.urs.cz/item/CS_URS_2025_01/742210301" TargetMode="External" /><Relationship Id="rId6" Type="http://schemas.openxmlformats.org/officeDocument/2006/relationships/hyperlink" Target="https://podminky.urs.cz/item/CS_URS_2025_01/742121001" TargetMode="External" /><Relationship Id="rId7" Type="http://schemas.openxmlformats.org/officeDocument/2006/relationships/hyperlink" Target="https://podminky.urs.cz/item/CS_URS_2025_01/742111001" TargetMode="External" /><Relationship Id="rId8" Type="http://schemas.openxmlformats.org/officeDocument/2006/relationships/hyperlink" Target="https://podminky.urs.cz/item/CS_URS_2025_01/742110002" TargetMode="External" /><Relationship Id="rId9" Type="http://schemas.openxmlformats.org/officeDocument/2006/relationships/hyperlink" Target="https://podminky.urs.cz/item/CS_URS_2025_01/742210251" TargetMode="External" /><Relationship Id="rId10" Type="http://schemas.openxmlformats.org/officeDocument/2006/relationships/hyperlink" Target="https://podminky.urs.cz/item/CS_URS_2025_01/742210421" TargetMode="External" /><Relationship Id="rId11" Type="http://schemas.openxmlformats.org/officeDocument/2006/relationships/hyperlink" Target="https://podminky.urs.cz/item/CS_URS_2025_01/742210503" TargetMode="External" /><Relationship Id="rId12" Type="http://schemas.openxmlformats.org/officeDocument/2006/relationships/hyperlink" Target="https://podminky.urs.cz/item/CS_URS_2025_01/742210521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1" TargetMode="External" /><Relationship Id="rId2" Type="http://schemas.openxmlformats.org/officeDocument/2006/relationships/hyperlink" Target="https://podminky.urs.cz/item/CS_URS_2025_01/132351101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62351123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62751137" TargetMode="External" /><Relationship Id="rId8" Type="http://schemas.openxmlformats.org/officeDocument/2006/relationships/hyperlink" Target="https://podminky.urs.cz/item/CS_URS_2025_01/162751139" TargetMode="External" /><Relationship Id="rId9" Type="http://schemas.openxmlformats.org/officeDocument/2006/relationships/hyperlink" Target="https://podminky.urs.cz/item/CS_URS_2025_01/167151101" TargetMode="External" /><Relationship Id="rId10" Type="http://schemas.openxmlformats.org/officeDocument/2006/relationships/hyperlink" Target="https://podminky.urs.cz/item/CS_URS_2025_01/167151111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1251201" TargetMode="External" /><Relationship Id="rId13" Type="http://schemas.openxmlformats.org/officeDocument/2006/relationships/hyperlink" Target="https://podminky.urs.cz/item/CS_URS_2025_01/174151101" TargetMode="External" /><Relationship Id="rId14" Type="http://schemas.openxmlformats.org/officeDocument/2006/relationships/hyperlink" Target="https://podminky.urs.cz/item/CS_URS_2025_01/175151101" TargetMode="External" /><Relationship Id="rId15" Type="http://schemas.openxmlformats.org/officeDocument/2006/relationships/hyperlink" Target="https://podminky.urs.cz/item/CS_URS_2025_01/451573111" TargetMode="External" /><Relationship Id="rId16" Type="http://schemas.openxmlformats.org/officeDocument/2006/relationships/hyperlink" Target="https://podminky.urs.cz/item/CS_URS_2025_01/181951114" TargetMode="External" /><Relationship Id="rId17" Type="http://schemas.openxmlformats.org/officeDocument/2006/relationships/hyperlink" Target="https://podminky.urs.cz/item/CS_URS_2025_01/113107312" TargetMode="External" /><Relationship Id="rId18" Type="http://schemas.openxmlformats.org/officeDocument/2006/relationships/hyperlink" Target="https://podminky.urs.cz/item/CS_URS_2025_01/113107321" TargetMode="External" /><Relationship Id="rId19" Type="http://schemas.openxmlformats.org/officeDocument/2006/relationships/hyperlink" Target="https://podminky.urs.cz/item/CS_URS_2025_01/113107323" TargetMode="External" /><Relationship Id="rId20" Type="http://schemas.openxmlformats.org/officeDocument/2006/relationships/hyperlink" Target="https://podminky.urs.cz/item/CS_URS_2025_01/113107344" TargetMode="External" /><Relationship Id="rId21" Type="http://schemas.openxmlformats.org/officeDocument/2006/relationships/hyperlink" Target="https://podminky.urs.cz/item/CS_URS_2025_01/113202111" TargetMode="External" /><Relationship Id="rId22" Type="http://schemas.openxmlformats.org/officeDocument/2006/relationships/hyperlink" Target="https://podminky.urs.cz/item/CS_URS_2025_01/184911231" TargetMode="External" /><Relationship Id="rId23" Type="http://schemas.openxmlformats.org/officeDocument/2006/relationships/hyperlink" Target="https://podminky.urs.cz/item/CS_URS_2025_01/919726123" TargetMode="External" /><Relationship Id="rId24" Type="http://schemas.openxmlformats.org/officeDocument/2006/relationships/hyperlink" Target="https://podminky.urs.cz/item/CS_URS_2025_01/564831111" TargetMode="External" /><Relationship Id="rId25" Type="http://schemas.openxmlformats.org/officeDocument/2006/relationships/hyperlink" Target="https://podminky.urs.cz/item/CS_URS_2025_01/564851111" TargetMode="External" /><Relationship Id="rId26" Type="http://schemas.openxmlformats.org/officeDocument/2006/relationships/hyperlink" Target="https://podminky.urs.cz/item/CS_URS_2025_01/564851114" TargetMode="External" /><Relationship Id="rId27" Type="http://schemas.openxmlformats.org/officeDocument/2006/relationships/hyperlink" Target="https://podminky.urs.cz/item/CS_URS_2025_01/564952113" TargetMode="External" /><Relationship Id="rId28" Type="http://schemas.openxmlformats.org/officeDocument/2006/relationships/hyperlink" Target="https://podminky.urs.cz/item/CS_URS_2025_01/565135101" TargetMode="External" /><Relationship Id="rId29" Type="http://schemas.openxmlformats.org/officeDocument/2006/relationships/hyperlink" Target="https://podminky.urs.cz/item/CS_URS_2025_01/573211111" TargetMode="External" /><Relationship Id="rId30" Type="http://schemas.openxmlformats.org/officeDocument/2006/relationships/hyperlink" Target="https://podminky.urs.cz/item/CS_URS_2025_01/577134111" TargetMode="External" /><Relationship Id="rId31" Type="http://schemas.openxmlformats.org/officeDocument/2006/relationships/hyperlink" Target="https://podminky.urs.cz/item/CS_URS_2025_01/577155112" TargetMode="External" /><Relationship Id="rId32" Type="http://schemas.openxmlformats.org/officeDocument/2006/relationships/hyperlink" Target="https://podminky.urs.cz/item/CS_URS_2025_01/596211110" TargetMode="External" /><Relationship Id="rId33" Type="http://schemas.openxmlformats.org/officeDocument/2006/relationships/hyperlink" Target="https://podminky.urs.cz/item/CS_URS_2025_01/631311122" TargetMode="External" /><Relationship Id="rId34" Type="http://schemas.openxmlformats.org/officeDocument/2006/relationships/hyperlink" Target="https://podminky.urs.cz/item/CS_URS_2025_01/631351101" TargetMode="External" /><Relationship Id="rId35" Type="http://schemas.openxmlformats.org/officeDocument/2006/relationships/hyperlink" Target="https://podminky.urs.cz/item/CS_URS_2025_01/631351102" TargetMode="External" /><Relationship Id="rId36" Type="http://schemas.openxmlformats.org/officeDocument/2006/relationships/hyperlink" Target="https://podminky.urs.cz/item/CS_URS_2025_01/850315121" TargetMode="External" /><Relationship Id="rId37" Type="http://schemas.openxmlformats.org/officeDocument/2006/relationships/hyperlink" Target="https://podminky.urs.cz/item/CS_URS_2025_01/871263122" TargetMode="External" /><Relationship Id="rId38" Type="http://schemas.openxmlformats.org/officeDocument/2006/relationships/hyperlink" Target="https://podminky.urs.cz/item/CS_URS_2025_01/871313123" TargetMode="External" /><Relationship Id="rId39" Type="http://schemas.openxmlformats.org/officeDocument/2006/relationships/hyperlink" Target="https://podminky.urs.cz/item/CS_URS_2025_01/877315211" TargetMode="External" /><Relationship Id="rId40" Type="http://schemas.openxmlformats.org/officeDocument/2006/relationships/hyperlink" Target="https://podminky.urs.cz/item/CS_URS_2025_01/877315221" TargetMode="External" /><Relationship Id="rId41" Type="http://schemas.openxmlformats.org/officeDocument/2006/relationships/hyperlink" Target="https://podminky.urs.cz/item/CS_URS_2025_01/916231213" TargetMode="External" /><Relationship Id="rId42" Type="http://schemas.openxmlformats.org/officeDocument/2006/relationships/hyperlink" Target="https://podminky.urs.cz/item/CS_URS_2025_01/919735114" TargetMode="External" /><Relationship Id="rId43" Type="http://schemas.openxmlformats.org/officeDocument/2006/relationships/hyperlink" Target="https://podminky.urs.cz/item/CS_URS_2025_01/935932418" TargetMode="External" /><Relationship Id="rId44" Type="http://schemas.openxmlformats.org/officeDocument/2006/relationships/hyperlink" Target="https://podminky.urs.cz/item/CS_URS_2025_01/997013511" TargetMode="External" /><Relationship Id="rId45" Type="http://schemas.openxmlformats.org/officeDocument/2006/relationships/hyperlink" Target="https://podminky.urs.cz/item/CS_URS_2025_01/997013509" TargetMode="External" /><Relationship Id="rId46" Type="http://schemas.openxmlformats.org/officeDocument/2006/relationships/hyperlink" Target="https://podminky.urs.cz/item/CS_URS_2025_01/997221861" TargetMode="External" /><Relationship Id="rId47" Type="http://schemas.openxmlformats.org/officeDocument/2006/relationships/hyperlink" Target="https://podminky.urs.cz/item/CS_URS_2025_01/997221873" TargetMode="External" /><Relationship Id="rId48" Type="http://schemas.openxmlformats.org/officeDocument/2006/relationships/hyperlink" Target="https://podminky.urs.cz/item/CS_URS_2025_01/997221875" TargetMode="External" /><Relationship Id="rId49" Type="http://schemas.openxmlformats.org/officeDocument/2006/relationships/hyperlink" Target="https://podminky.urs.cz/item/CS_URS_2025_01/998223011" TargetMode="External" /><Relationship Id="rId5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13254000" TargetMode="External" /><Relationship Id="rId2" Type="http://schemas.openxmlformats.org/officeDocument/2006/relationships/hyperlink" Target="https://podminky.urs.cz/item/CS_URS_2022_01/033203000" TargetMode="External" /><Relationship Id="rId3" Type="http://schemas.openxmlformats.org/officeDocument/2006/relationships/hyperlink" Target="https://podminky.urs.cz/item/CS_URS_2023_01/071002000" TargetMode="External" /><Relationship Id="rId4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2025-02_E2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OBJEKT E 1.PP+1.NP ETAPA 2 - stavební úpravy, Krajská zdravotní, a.s. – Nemocnice Děčín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Děčín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Krajská zdravotní, a.s., Ústí nad Labem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PENTA PROJEKT s.r.o., Jihlava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Ing. Avuk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ROUND(AG95+AG102+AG103,2)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ROUND(AS95+AS102+AS103,2)</f>
        <v>0</v>
      </c>
      <c r="AT94" s="114">
        <f>ROUND(SUM(AV94:AW94),2)</f>
        <v>0</v>
      </c>
      <c r="AU94" s="115">
        <f>ROUND(AU95+AU102+AU103,5)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ROUND(AZ95+AZ102+AZ103,2)</f>
        <v>0</v>
      </c>
      <c r="BA94" s="114">
        <f>ROUND(BA95+BA102+BA103,2)</f>
        <v>0</v>
      </c>
      <c r="BB94" s="114">
        <f>ROUND(BB95+BB102+BB103,2)</f>
        <v>0</v>
      </c>
      <c r="BC94" s="114">
        <f>ROUND(BC95+BC102+BC103,2)</f>
        <v>0</v>
      </c>
      <c r="BD94" s="116">
        <f>ROUND(BD95+BD102+BD103,2)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ROUND(SUM(AG96:AG101),2)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ROUND(SUM(AS96:AS101),2)</f>
        <v>0</v>
      </c>
      <c r="AT95" s="128">
        <f>ROUND(SUM(AV95:AW95),2)</f>
        <v>0</v>
      </c>
      <c r="AU95" s="129">
        <f>ROUND(SUM(AU96:AU101),5)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ROUND(SUM(AZ96:AZ101),2)</f>
        <v>0</v>
      </c>
      <c r="BA95" s="128">
        <f>ROUND(SUM(BA96:BA101),2)</f>
        <v>0</v>
      </c>
      <c r="BB95" s="128">
        <f>ROUND(SUM(BB96:BB101),2)</f>
        <v>0</v>
      </c>
      <c r="BC95" s="128">
        <f>ROUND(SUM(BC96:BC101),2)</f>
        <v>0</v>
      </c>
      <c r="BD95" s="130">
        <f>ROUND(SUM(BD96:BD101),2)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'D1.01.1 - Stavební'!J32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'D1.01.1 - Stavební'!P154</f>
        <v>0</v>
      </c>
      <c r="AV96" s="138">
        <f>'D1.01.1 - Stavební'!J35</f>
        <v>0</v>
      </c>
      <c r="AW96" s="138">
        <f>'D1.01.1 - Stavební'!J36</f>
        <v>0</v>
      </c>
      <c r="AX96" s="138">
        <f>'D1.01.1 - Stavební'!J37</f>
        <v>0</v>
      </c>
      <c r="AY96" s="138">
        <f>'D1.01.1 - Stavební'!J38</f>
        <v>0</v>
      </c>
      <c r="AZ96" s="138">
        <f>'D1.01.1 - Stavební'!F35</f>
        <v>0</v>
      </c>
      <c r="BA96" s="138">
        <f>'D1.01.1 - Stavební'!F36</f>
        <v>0</v>
      </c>
      <c r="BB96" s="138">
        <f>'D1.01.1 - Stavební'!F37</f>
        <v>0</v>
      </c>
      <c r="BC96" s="138">
        <f>'D1.01.1 - Stavební'!F38</f>
        <v>0</v>
      </c>
      <c r="BD96" s="140">
        <f>'D1.01.1 - Stavební'!F39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'D1.01.3 - Požárně bezpečn...'!J32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'D1.01.3 - Požárně bezpečn...'!P122</f>
        <v>0</v>
      </c>
      <c r="AV97" s="138">
        <f>'D1.01.3 - Požárně bezpečn...'!J35</f>
        <v>0</v>
      </c>
      <c r="AW97" s="138">
        <f>'D1.01.3 - Požárně bezpečn...'!J36</f>
        <v>0</v>
      </c>
      <c r="AX97" s="138">
        <f>'D1.01.3 - Požárně bezpečn...'!J37</f>
        <v>0</v>
      </c>
      <c r="AY97" s="138">
        <f>'D1.01.3 - Požárně bezpečn...'!J38</f>
        <v>0</v>
      </c>
      <c r="AZ97" s="138">
        <f>'D1.01.3 - Požárně bezpečn...'!F35</f>
        <v>0</v>
      </c>
      <c r="BA97" s="138">
        <f>'D1.01.3 - Požárně bezpečn...'!F36</f>
        <v>0</v>
      </c>
      <c r="BB97" s="138">
        <f>'D1.01.3 - Požárně bezpečn...'!F37</f>
        <v>0</v>
      </c>
      <c r="BC97" s="138">
        <f>'D1.01.3 - Požárně bezpečn...'!F38</f>
        <v>0</v>
      </c>
      <c r="BD97" s="140">
        <f>'D1.01.3 - Požárně bezpečn...'!F39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6.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'D1.01.4e - Zdravotně tech...'!J32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'D1.01.4e - Zdravotně tech...'!P131</f>
        <v>0</v>
      </c>
      <c r="AV98" s="138">
        <f>'D1.01.4e - Zdravotně tech...'!J35</f>
        <v>0</v>
      </c>
      <c r="AW98" s="138">
        <f>'D1.01.4e - Zdravotně tech...'!J36</f>
        <v>0</v>
      </c>
      <c r="AX98" s="138">
        <f>'D1.01.4e - Zdravotně tech...'!J37</f>
        <v>0</v>
      </c>
      <c r="AY98" s="138">
        <f>'D1.01.4e - Zdravotně tech...'!J38</f>
        <v>0</v>
      </c>
      <c r="AZ98" s="138">
        <f>'D1.01.4e - Zdravotně tech...'!F35</f>
        <v>0</v>
      </c>
      <c r="BA98" s="138">
        <f>'D1.01.4e - Zdravotně tech...'!F36</f>
        <v>0</v>
      </c>
      <c r="BB98" s="138">
        <f>'D1.01.4e - Zdravotně tech...'!F37</f>
        <v>0</v>
      </c>
      <c r="BC98" s="138">
        <f>'D1.01.4e - Zdravotně tech...'!F38</f>
        <v>0</v>
      </c>
      <c r="BD98" s="140">
        <f>'D1.01.4e - Zdravotně tech...'!F39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4" customFormat="1" ht="23.25" customHeight="1">
      <c r="A99" s="132" t="s">
        <v>86</v>
      </c>
      <c r="B99" s="70"/>
      <c r="C99" s="133"/>
      <c r="D99" s="133"/>
      <c r="E99" s="134" t="s">
        <v>97</v>
      </c>
      <c r="F99" s="134"/>
      <c r="G99" s="134"/>
      <c r="H99" s="134"/>
      <c r="I99" s="134"/>
      <c r="J99" s="133"/>
      <c r="K99" s="134" t="s">
        <v>98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'D1.01.4g1 - Silnoproudá e...'!J32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'D1.01.4g1 - Silnoproudá e...'!P136</f>
        <v>0</v>
      </c>
      <c r="AV99" s="138">
        <f>'D1.01.4g1 - Silnoproudá e...'!J35</f>
        <v>0</v>
      </c>
      <c r="AW99" s="138">
        <f>'D1.01.4g1 - Silnoproudá e...'!J36</f>
        <v>0</v>
      </c>
      <c r="AX99" s="138">
        <f>'D1.01.4g1 - Silnoproudá e...'!J37</f>
        <v>0</v>
      </c>
      <c r="AY99" s="138">
        <f>'D1.01.4g1 - Silnoproudá e...'!J38</f>
        <v>0</v>
      </c>
      <c r="AZ99" s="138">
        <f>'D1.01.4g1 - Silnoproudá e...'!F35</f>
        <v>0</v>
      </c>
      <c r="BA99" s="138">
        <f>'D1.01.4g1 - Silnoproudá e...'!F36</f>
        <v>0</v>
      </c>
      <c r="BB99" s="138">
        <f>'D1.01.4g1 - Silnoproudá e...'!F37</f>
        <v>0</v>
      </c>
      <c r="BC99" s="138">
        <f>'D1.01.4g1 - Silnoproudá e...'!F38</f>
        <v>0</v>
      </c>
      <c r="BD99" s="140">
        <f>'D1.01.4g1 - Silnoproudá e...'!F39</f>
        <v>0</v>
      </c>
      <c r="BE99" s="4"/>
      <c r="BT99" s="141" t="s">
        <v>85</v>
      </c>
      <c r="BV99" s="141" t="s">
        <v>78</v>
      </c>
      <c r="BW99" s="141" t="s">
        <v>99</v>
      </c>
      <c r="BX99" s="141" t="s">
        <v>84</v>
      </c>
      <c r="CL99" s="141" t="s">
        <v>1</v>
      </c>
    </row>
    <row r="100" s="4" customFormat="1" ht="23.25" customHeight="1">
      <c r="A100" s="132" t="s">
        <v>86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'D1.01.4h1 - Slaboproudá e...'!J32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'D1.01.4h1 - Slaboproudá e...'!P130</f>
        <v>0</v>
      </c>
      <c r="AV100" s="138">
        <f>'D1.01.4h1 - Slaboproudá e...'!J35</f>
        <v>0</v>
      </c>
      <c r="AW100" s="138">
        <f>'D1.01.4h1 - Slaboproudá e...'!J36</f>
        <v>0</v>
      </c>
      <c r="AX100" s="138">
        <f>'D1.01.4h1 - Slaboproudá e...'!J37</f>
        <v>0</v>
      </c>
      <c r="AY100" s="138">
        <f>'D1.01.4h1 - Slaboproudá e...'!J38</f>
        <v>0</v>
      </c>
      <c r="AZ100" s="138">
        <f>'D1.01.4h1 - Slaboproudá e...'!F35</f>
        <v>0</v>
      </c>
      <c r="BA100" s="138">
        <f>'D1.01.4h1 - Slaboproudá e...'!F36</f>
        <v>0</v>
      </c>
      <c r="BB100" s="138">
        <f>'D1.01.4h1 - Slaboproudá e...'!F37</f>
        <v>0</v>
      </c>
      <c r="BC100" s="138">
        <f>'D1.01.4h1 - Slaboproudá e...'!F38</f>
        <v>0</v>
      </c>
      <c r="BD100" s="140">
        <f>'D1.01.4h1 - Slaboproudá e...'!F39</f>
        <v>0</v>
      </c>
      <c r="BE100" s="4"/>
      <c r="BT100" s="141" t="s">
        <v>85</v>
      </c>
      <c r="BV100" s="141" t="s">
        <v>78</v>
      </c>
      <c r="BW100" s="141" t="s">
        <v>102</v>
      </c>
      <c r="BX100" s="141" t="s">
        <v>84</v>
      </c>
      <c r="CL100" s="141" t="s">
        <v>1</v>
      </c>
    </row>
    <row r="101" s="4" customFormat="1" ht="23.2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'D1.01.4h3 - Elektrická po...'!J32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'D1.01.4h3 - Elektrická po...'!P121</f>
        <v>0</v>
      </c>
      <c r="AV101" s="138">
        <f>'D1.01.4h3 - Elektrická po...'!J35</f>
        <v>0</v>
      </c>
      <c r="AW101" s="138">
        <f>'D1.01.4h3 - Elektrická po...'!J36</f>
        <v>0</v>
      </c>
      <c r="AX101" s="138">
        <f>'D1.01.4h3 - Elektrická po...'!J37</f>
        <v>0</v>
      </c>
      <c r="AY101" s="138">
        <f>'D1.01.4h3 - Elektrická po...'!J38</f>
        <v>0</v>
      </c>
      <c r="AZ101" s="138">
        <f>'D1.01.4h3 - Elektrická po...'!F35</f>
        <v>0</v>
      </c>
      <c r="BA101" s="138">
        <f>'D1.01.4h3 - Elektrická po...'!F36</f>
        <v>0</v>
      </c>
      <c r="BB101" s="138">
        <f>'D1.01.4h3 - Elektrická po...'!F37</f>
        <v>0</v>
      </c>
      <c r="BC101" s="138">
        <f>'D1.01.4h3 - Elektrická po...'!F38</f>
        <v>0</v>
      </c>
      <c r="BD101" s="140">
        <f>'D1.01.4h3 - Elektrická po...'!F39</f>
        <v>0</v>
      </c>
      <c r="BE101" s="4"/>
      <c r="BT101" s="141" t="s">
        <v>85</v>
      </c>
      <c r="BV101" s="141" t="s">
        <v>78</v>
      </c>
      <c r="BW101" s="141" t="s">
        <v>105</v>
      </c>
      <c r="BX101" s="141" t="s">
        <v>84</v>
      </c>
      <c r="CL101" s="141" t="s">
        <v>1</v>
      </c>
    </row>
    <row r="102" s="7" customFormat="1" ht="16.5" customHeight="1">
      <c r="A102" s="132" t="s">
        <v>86</v>
      </c>
      <c r="B102" s="119"/>
      <c r="C102" s="120"/>
      <c r="D102" s="121" t="s">
        <v>106</v>
      </c>
      <c r="E102" s="121"/>
      <c r="F102" s="121"/>
      <c r="G102" s="121"/>
      <c r="H102" s="121"/>
      <c r="I102" s="122"/>
      <c r="J102" s="121" t="s">
        <v>107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4">
        <f>'D2.013 - Zpevněné plochy'!J30</f>
        <v>0</v>
      </c>
      <c r="AH102" s="122"/>
      <c r="AI102" s="122"/>
      <c r="AJ102" s="122"/>
      <c r="AK102" s="122"/>
      <c r="AL102" s="122"/>
      <c r="AM102" s="122"/>
      <c r="AN102" s="124">
        <f>SUM(AG102,AT102)</f>
        <v>0</v>
      </c>
      <c r="AO102" s="122"/>
      <c r="AP102" s="122"/>
      <c r="AQ102" s="125" t="s">
        <v>82</v>
      </c>
      <c r="AR102" s="126"/>
      <c r="AS102" s="127">
        <v>0</v>
      </c>
      <c r="AT102" s="128">
        <f>ROUND(SUM(AV102:AW102),2)</f>
        <v>0</v>
      </c>
      <c r="AU102" s="129">
        <f>'D2.013 - Zpevněné plochy'!P127</f>
        <v>0</v>
      </c>
      <c r="AV102" s="128">
        <f>'D2.013 - Zpevněné plochy'!J33</f>
        <v>0</v>
      </c>
      <c r="AW102" s="128">
        <f>'D2.013 - Zpevněné plochy'!J34</f>
        <v>0</v>
      </c>
      <c r="AX102" s="128">
        <f>'D2.013 - Zpevněné plochy'!J35</f>
        <v>0</v>
      </c>
      <c r="AY102" s="128">
        <f>'D2.013 - Zpevněné plochy'!J36</f>
        <v>0</v>
      </c>
      <c r="AZ102" s="128">
        <f>'D2.013 - Zpevněné plochy'!F33</f>
        <v>0</v>
      </c>
      <c r="BA102" s="128">
        <f>'D2.013 - Zpevněné plochy'!F34</f>
        <v>0</v>
      </c>
      <c r="BB102" s="128">
        <f>'D2.013 - Zpevněné plochy'!F35</f>
        <v>0</v>
      </c>
      <c r="BC102" s="128">
        <f>'D2.013 - Zpevněné plochy'!F36</f>
        <v>0</v>
      </c>
      <c r="BD102" s="130">
        <f>'D2.013 - Zpevněné plochy'!F37</f>
        <v>0</v>
      </c>
      <c r="BE102" s="7"/>
      <c r="BT102" s="131" t="s">
        <v>83</v>
      </c>
      <c r="BV102" s="131" t="s">
        <v>78</v>
      </c>
      <c r="BW102" s="131" t="s">
        <v>108</v>
      </c>
      <c r="BX102" s="131" t="s">
        <v>5</v>
      </c>
      <c r="CL102" s="131" t="s">
        <v>1</v>
      </c>
      <c r="CM102" s="131" t="s">
        <v>85</v>
      </c>
    </row>
    <row r="103" s="7" customFormat="1" ht="16.5" customHeight="1">
      <c r="A103" s="132" t="s">
        <v>86</v>
      </c>
      <c r="B103" s="119"/>
      <c r="C103" s="120"/>
      <c r="D103" s="121" t="s">
        <v>109</v>
      </c>
      <c r="E103" s="121"/>
      <c r="F103" s="121"/>
      <c r="G103" s="121"/>
      <c r="H103" s="121"/>
      <c r="I103" s="122"/>
      <c r="J103" s="121" t="s">
        <v>110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4">
        <f>'VRN - Vedlejší rozpočtové...'!J30</f>
        <v>0</v>
      </c>
      <c r="AH103" s="122"/>
      <c r="AI103" s="122"/>
      <c r="AJ103" s="122"/>
      <c r="AK103" s="122"/>
      <c r="AL103" s="122"/>
      <c r="AM103" s="122"/>
      <c r="AN103" s="124">
        <f>SUM(AG103,AT103)</f>
        <v>0</v>
      </c>
      <c r="AO103" s="122"/>
      <c r="AP103" s="122"/>
      <c r="AQ103" s="125" t="s">
        <v>82</v>
      </c>
      <c r="AR103" s="126"/>
      <c r="AS103" s="142">
        <v>0</v>
      </c>
      <c r="AT103" s="143">
        <f>ROUND(SUM(AV103:AW103),2)</f>
        <v>0</v>
      </c>
      <c r="AU103" s="144">
        <f>'VRN - Vedlejší rozpočtové...'!P123</f>
        <v>0</v>
      </c>
      <c r="AV103" s="143">
        <f>'VRN - Vedlejší rozpočtové...'!J33</f>
        <v>0</v>
      </c>
      <c r="AW103" s="143">
        <f>'VRN - Vedlejší rozpočtové...'!J34</f>
        <v>0</v>
      </c>
      <c r="AX103" s="143">
        <f>'VRN - Vedlejší rozpočtové...'!J35</f>
        <v>0</v>
      </c>
      <c r="AY103" s="143">
        <f>'VRN - Vedlejší rozpočtové...'!J36</f>
        <v>0</v>
      </c>
      <c r="AZ103" s="143">
        <f>'VRN - Vedlejší rozpočtové...'!F33</f>
        <v>0</v>
      </c>
      <c r="BA103" s="143">
        <f>'VRN - Vedlejší rozpočtové...'!F34</f>
        <v>0</v>
      </c>
      <c r="BB103" s="143">
        <f>'VRN - Vedlejší rozpočtové...'!F35</f>
        <v>0</v>
      </c>
      <c r="BC103" s="143">
        <f>'VRN - Vedlejší rozpočtové...'!F36</f>
        <v>0</v>
      </c>
      <c r="BD103" s="145">
        <f>'VRN - Vedlejší rozpočtové...'!F37</f>
        <v>0</v>
      </c>
      <c r="BE103" s="7"/>
      <c r="BT103" s="131" t="s">
        <v>83</v>
      </c>
      <c r="BV103" s="131" t="s">
        <v>78</v>
      </c>
      <c r="BW103" s="131" t="s">
        <v>111</v>
      </c>
      <c r="BX103" s="131" t="s">
        <v>5</v>
      </c>
      <c r="CL103" s="131" t="s">
        <v>1</v>
      </c>
      <c r="CM103" s="131" t="s">
        <v>85</v>
      </c>
    </row>
    <row r="104" s="2" customFormat="1" ht="30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sheetProtection sheet="1" formatColumns="0" formatRows="0" objects="1" scenarios="1" spinCount="100000" saltValue="CzgF+ZhO7pDWWfBN/BATd/vb9I/bSbZDoJDD+APsvmiWZ/ZLAYV5MHg4zFFnF9J6UgYyeUXntJsnrH+n83Eghg==" hashValue="pbjDwXs9YQIH7+2W/XYVdx2a11XH8HS18eQzOWI3cyZ4UmOiUHpQ4VRMUZS9Ex9vxvqteWs7kRvjaUWYpdHOcA==" algorithmName="SHA-512" password="CC35"/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D1.01.1 - Stavební'!C2" display="/"/>
    <hyperlink ref="A97" location="'D1.01.3 - Požárně bezpečn...'!C2" display="/"/>
    <hyperlink ref="A98" location="'D1.01.4e - Zdravotně tech...'!C2" display="/"/>
    <hyperlink ref="A99" location="'D1.01.4g1 - Silnoproudá e...'!C2" display="/"/>
    <hyperlink ref="A100" location="'D1.01.4h1 - Slaboproudá e...'!C2" display="/"/>
    <hyperlink ref="A101" location="'D1.01.4h3 - Elektrická po...'!C2" display="/"/>
    <hyperlink ref="A102" location="'D2.013 - Zpevněné plochy'!C2" display="/"/>
    <hyperlink ref="A103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33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ROUND(J154,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ROUND((SUM(BE154:BE2140)),  2)</f>
        <v>0</v>
      </c>
      <c r="G35" s="38"/>
      <c r="H35" s="38"/>
      <c r="I35" s="164">
        <v>0.20999999999999999</v>
      </c>
      <c r="J35" s="163">
        <f>ROUND(((SUM(BE154:BE2140))*I35),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ROUND((SUM(BF154:BF2140)),  2)</f>
        <v>0</v>
      </c>
      <c r="G36" s="38"/>
      <c r="H36" s="38"/>
      <c r="I36" s="164">
        <v>0.12</v>
      </c>
      <c r="J36" s="163">
        <f>ROUND(((SUM(BF154:BF2140))*I36),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ROUND((SUM(BG154:BG2140)),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ROUND((SUM(BH154:BH2140)),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ROUND((SUM(BI154:BI2140)),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D1.01.1 - Stavební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Ing. Avuk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J154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J155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123</v>
      </c>
      <c r="E100" s="196"/>
      <c r="F100" s="196"/>
      <c r="G100" s="196"/>
      <c r="H100" s="196"/>
      <c r="I100" s="196"/>
      <c r="J100" s="197">
        <f>J156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124</v>
      </c>
      <c r="E101" s="196"/>
      <c r="F101" s="196"/>
      <c r="G101" s="196"/>
      <c r="H101" s="196"/>
      <c r="I101" s="196"/>
      <c r="J101" s="197">
        <f>J276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125</v>
      </c>
      <c r="E102" s="196"/>
      <c r="F102" s="196"/>
      <c r="G102" s="196"/>
      <c r="H102" s="196"/>
      <c r="I102" s="196"/>
      <c r="J102" s="197">
        <f>J354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126</v>
      </c>
      <c r="E103" s="196"/>
      <c r="F103" s="196"/>
      <c r="G103" s="196"/>
      <c r="H103" s="196"/>
      <c r="I103" s="196"/>
      <c r="J103" s="197">
        <f>J425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127</v>
      </c>
      <c r="E104" s="196"/>
      <c r="F104" s="196"/>
      <c r="G104" s="196"/>
      <c r="H104" s="196"/>
      <c r="I104" s="196"/>
      <c r="J104" s="197">
        <f>J473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4"/>
      <c r="C105" s="133"/>
      <c r="D105" s="195" t="s">
        <v>128</v>
      </c>
      <c r="E105" s="196"/>
      <c r="F105" s="196"/>
      <c r="G105" s="196"/>
      <c r="H105" s="196"/>
      <c r="I105" s="196"/>
      <c r="J105" s="197">
        <f>J474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4"/>
      <c r="C106" s="133"/>
      <c r="D106" s="195" t="s">
        <v>129</v>
      </c>
      <c r="E106" s="196"/>
      <c r="F106" s="196"/>
      <c r="G106" s="196"/>
      <c r="H106" s="196"/>
      <c r="I106" s="196"/>
      <c r="J106" s="197">
        <f>J641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4"/>
      <c r="C107" s="133"/>
      <c r="D107" s="195" t="s">
        <v>130</v>
      </c>
      <c r="E107" s="196"/>
      <c r="F107" s="196"/>
      <c r="G107" s="196"/>
      <c r="H107" s="196"/>
      <c r="I107" s="196"/>
      <c r="J107" s="197">
        <f>J798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131</v>
      </c>
      <c r="E108" s="196"/>
      <c r="F108" s="196"/>
      <c r="G108" s="196"/>
      <c r="H108" s="196"/>
      <c r="I108" s="196"/>
      <c r="J108" s="197">
        <f>J878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4"/>
      <c r="C109" s="133"/>
      <c r="D109" s="195" t="s">
        <v>132</v>
      </c>
      <c r="E109" s="196"/>
      <c r="F109" s="196"/>
      <c r="G109" s="196"/>
      <c r="H109" s="196"/>
      <c r="I109" s="196"/>
      <c r="J109" s="197">
        <f>J879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4"/>
      <c r="C110" s="133"/>
      <c r="D110" s="195" t="s">
        <v>133</v>
      </c>
      <c r="E110" s="196"/>
      <c r="F110" s="196"/>
      <c r="G110" s="196"/>
      <c r="H110" s="196"/>
      <c r="I110" s="196"/>
      <c r="J110" s="197">
        <f>J952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4"/>
      <c r="C111" s="133"/>
      <c r="D111" s="195" t="s">
        <v>134</v>
      </c>
      <c r="E111" s="196"/>
      <c r="F111" s="196"/>
      <c r="G111" s="196"/>
      <c r="H111" s="196"/>
      <c r="I111" s="196"/>
      <c r="J111" s="197">
        <f>J984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94"/>
      <c r="C112" s="133"/>
      <c r="D112" s="195" t="s">
        <v>135</v>
      </c>
      <c r="E112" s="196"/>
      <c r="F112" s="196"/>
      <c r="G112" s="196"/>
      <c r="H112" s="196"/>
      <c r="I112" s="196"/>
      <c r="J112" s="197">
        <f>J1423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8"/>
      <c r="C113" s="189"/>
      <c r="D113" s="190" t="s">
        <v>136</v>
      </c>
      <c r="E113" s="191"/>
      <c r="F113" s="191"/>
      <c r="G113" s="191"/>
      <c r="H113" s="191"/>
      <c r="I113" s="191"/>
      <c r="J113" s="192">
        <f>J1452</f>
        <v>0</v>
      </c>
      <c r="K113" s="189"/>
      <c r="L113" s="19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94"/>
      <c r="C114" s="133"/>
      <c r="D114" s="195" t="s">
        <v>137</v>
      </c>
      <c r="E114" s="196"/>
      <c r="F114" s="196"/>
      <c r="G114" s="196"/>
      <c r="H114" s="196"/>
      <c r="I114" s="196"/>
      <c r="J114" s="197">
        <f>J1453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138</v>
      </c>
      <c r="E115" s="196"/>
      <c r="F115" s="196"/>
      <c r="G115" s="196"/>
      <c r="H115" s="196"/>
      <c r="I115" s="196"/>
      <c r="J115" s="197">
        <f>J1529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4"/>
      <c r="C116" s="133"/>
      <c r="D116" s="195" t="s">
        <v>139</v>
      </c>
      <c r="E116" s="196"/>
      <c r="F116" s="196"/>
      <c r="G116" s="196"/>
      <c r="H116" s="196"/>
      <c r="I116" s="196"/>
      <c r="J116" s="197">
        <f>J1694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4"/>
      <c r="C117" s="133"/>
      <c r="D117" s="195" t="s">
        <v>140</v>
      </c>
      <c r="E117" s="196"/>
      <c r="F117" s="196"/>
      <c r="G117" s="196"/>
      <c r="H117" s="196"/>
      <c r="I117" s="196"/>
      <c r="J117" s="197">
        <f>J1801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4"/>
      <c r="C118" s="133"/>
      <c r="D118" s="195" t="s">
        <v>141</v>
      </c>
      <c r="E118" s="196"/>
      <c r="F118" s="196"/>
      <c r="G118" s="196"/>
      <c r="H118" s="196"/>
      <c r="I118" s="196"/>
      <c r="J118" s="197">
        <f>J1819</f>
        <v>0</v>
      </c>
      <c r="K118" s="133"/>
      <c r="L118" s="19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4"/>
      <c r="C119" s="133"/>
      <c r="D119" s="195" t="s">
        <v>142</v>
      </c>
      <c r="E119" s="196"/>
      <c r="F119" s="196"/>
      <c r="G119" s="196"/>
      <c r="H119" s="196"/>
      <c r="I119" s="196"/>
      <c r="J119" s="197">
        <f>J1907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4"/>
      <c r="C120" s="133"/>
      <c r="D120" s="195" t="s">
        <v>143</v>
      </c>
      <c r="E120" s="196"/>
      <c r="F120" s="196"/>
      <c r="G120" s="196"/>
      <c r="H120" s="196"/>
      <c r="I120" s="196"/>
      <c r="J120" s="197">
        <f>J1912</f>
        <v>0</v>
      </c>
      <c r="K120" s="133"/>
      <c r="L120" s="19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4.88" customHeight="1">
      <c r="A121" s="10"/>
      <c r="B121" s="194"/>
      <c r="C121" s="133"/>
      <c r="D121" s="195" t="s">
        <v>144</v>
      </c>
      <c r="E121" s="196"/>
      <c r="F121" s="196"/>
      <c r="G121" s="196"/>
      <c r="H121" s="196"/>
      <c r="I121" s="196"/>
      <c r="J121" s="197">
        <f>J1915</f>
        <v>0</v>
      </c>
      <c r="K121" s="133"/>
      <c r="L121" s="19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4"/>
      <c r="C122" s="133"/>
      <c r="D122" s="195" t="s">
        <v>145</v>
      </c>
      <c r="E122" s="196"/>
      <c r="F122" s="196"/>
      <c r="G122" s="196"/>
      <c r="H122" s="196"/>
      <c r="I122" s="196"/>
      <c r="J122" s="197">
        <f>J1917</f>
        <v>0</v>
      </c>
      <c r="K122" s="133"/>
      <c r="L122" s="19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4.88" customHeight="1">
      <c r="A123" s="10"/>
      <c r="B123" s="194"/>
      <c r="C123" s="133"/>
      <c r="D123" s="195" t="s">
        <v>146</v>
      </c>
      <c r="E123" s="196"/>
      <c r="F123" s="196"/>
      <c r="G123" s="196"/>
      <c r="H123" s="196"/>
      <c r="I123" s="196"/>
      <c r="J123" s="197">
        <f>J1920</f>
        <v>0</v>
      </c>
      <c r="K123" s="133"/>
      <c r="L123" s="19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4.88" customHeight="1">
      <c r="A124" s="10"/>
      <c r="B124" s="194"/>
      <c r="C124" s="133"/>
      <c r="D124" s="195" t="s">
        <v>147</v>
      </c>
      <c r="E124" s="196"/>
      <c r="F124" s="196"/>
      <c r="G124" s="196"/>
      <c r="H124" s="196"/>
      <c r="I124" s="196"/>
      <c r="J124" s="197">
        <f>J1922</f>
        <v>0</v>
      </c>
      <c r="K124" s="133"/>
      <c r="L124" s="19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4.88" customHeight="1">
      <c r="A125" s="10"/>
      <c r="B125" s="194"/>
      <c r="C125" s="133"/>
      <c r="D125" s="195" t="s">
        <v>148</v>
      </c>
      <c r="E125" s="196"/>
      <c r="F125" s="196"/>
      <c r="G125" s="196"/>
      <c r="H125" s="196"/>
      <c r="I125" s="196"/>
      <c r="J125" s="197">
        <f>J1924</f>
        <v>0</v>
      </c>
      <c r="K125" s="133"/>
      <c r="L125" s="19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4.88" customHeight="1">
      <c r="A126" s="10"/>
      <c r="B126" s="194"/>
      <c r="C126" s="133"/>
      <c r="D126" s="195" t="s">
        <v>149</v>
      </c>
      <c r="E126" s="196"/>
      <c r="F126" s="196"/>
      <c r="G126" s="196"/>
      <c r="H126" s="196"/>
      <c r="I126" s="196"/>
      <c r="J126" s="197">
        <f>J1927</f>
        <v>0</v>
      </c>
      <c r="K126" s="133"/>
      <c r="L126" s="19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4.88" customHeight="1">
      <c r="A127" s="10"/>
      <c r="B127" s="194"/>
      <c r="C127" s="133"/>
      <c r="D127" s="195" t="s">
        <v>150</v>
      </c>
      <c r="E127" s="196"/>
      <c r="F127" s="196"/>
      <c r="G127" s="196"/>
      <c r="H127" s="196"/>
      <c r="I127" s="196"/>
      <c r="J127" s="197">
        <f>J1947</f>
        <v>0</v>
      </c>
      <c r="K127" s="133"/>
      <c r="L127" s="198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4.88" customHeight="1">
      <c r="A128" s="10"/>
      <c r="B128" s="194"/>
      <c r="C128" s="133"/>
      <c r="D128" s="195" t="s">
        <v>151</v>
      </c>
      <c r="E128" s="196"/>
      <c r="F128" s="196"/>
      <c r="G128" s="196"/>
      <c r="H128" s="196"/>
      <c r="I128" s="196"/>
      <c r="J128" s="197">
        <f>J1950</f>
        <v>0</v>
      </c>
      <c r="K128" s="133"/>
      <c r="L128" s="198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94"/>
      <c r="C129" s="133"/>
      <c r="D129" s="195" t="s">
        <v>152</v>
      </c>
      <c r="E129" s="196"/>
      <c r="F129" s="196"/>
      <c r="G129" s="196"/>
      <c r="H129" s="196"/>
      <c r="I129" s="196"/>
      <c r="J129" s="197">
        <f>J1952</f>
        <v>0</v>
      </c>
      <c r="K129" s="133"/>
      <c r="L129" s="198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94"/>
      <c r="C130" s="133"/>
      <c r="D130" s="195" t="s">
        <v>153</v>
      </c>
      <c r="E130" s="196"/>
      <c r="F130" s="196"/>
      <c r="G130" s="196"/>
      <c r="H130" s="196"/>
      <c r="I130" s="196"/>
      <c r="J130" s="197">
        <f>J2025</f>
        <v>0</v>
      </c>
      <c r="K130" s="133"/>
      <c r="L130" s="198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94"/>
      <c r="C131" s="133"/>
      <c r="D131" s="195" t="s">
        <v>154</v>
      </c>
      <c r="E131" s="196"/>
      <c r="F131" s="196"/>
      <c r="G131" s="196"/>
      <c r="H131" s="196"/>
      <c r="I131" s="196"/>
      <c r="J131" s="197">
        <f>J2081</f>
        <v>0</v>
      </c>
      <c r="K131" s="133"/>
      <c r="L131" s="198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9.92" customHeight="1">
      <c r="A132" s="10"/>
      <c r="B132" s="194"/>
      <c r="C132" s="133"/>
      <c r="D132" s="195" t="s">
        <v>155</v>
      </c>
      <c r="E132" s="196"/>
      <c r="F132" s="196"/>
      <c r="G132" s="196"/>
      <c r="H132" s="196"/>
      <c r="I132" s="196"/>
      <c r="J132" s="197">
        <f>J2092</f>
        <v>0</v>
      </c>
      <c r="K132" s="133"/>
      <c r="L132" s="198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2" customFormat="1" ht="21.84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66"/>
      <c r="C134" s="67"/>
      <c r="D134" s="67"/>
      <c r="E134" s="67"/>
      <c r="F134" s="67"/>
      <c r="G134" s="67"/>
      <c r="H134" s="67"/>
      <c r="I134" s="67"/>
      <c r="J134" s="67"/>
      <c r="K134" s="67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8" s="2" customFormat="1" ht="6.96" customHeight="1">
      <c r="A138" s="38"/>
      <c r="B138" s="68"/>
      <c r="C138" s="69"/>
      <c r="D138" s="69"/>
      <c r="E138" s="69"/>
      <c r="F138" s="69"/>
      <c r="G138" s="69"/>
      <c r="H138" s="69"/>
      <c r="I138" s="69"/>
      <c r="J138" s="69"/>
      <c r="K138" s="69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24.96" customHeight="1">
      <c r="A139" s="38"/>
      <c r="B139" s="39"/>
      <c r="C139" s="23" t="s">
        <v>156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6.96" customHeight="1">
      <c r="A140" s="38"/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2" customHeight="1">
      <c r="A141" s="38"/>
      <c r="B141" s="39"/>
      <c r="C141" s="32" t="s">
        <v>16</v>
      </c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26.25" customHeight="1">
      <c r="A142" s="38"/>
      <c r="B142" s="39"/>
      <c r="C142" s="40"/>
      <c r="D142" s="40"/>
      <c r="E142" s="183" t="str">
        <f>E7</f>
        <v>OBJEKT E 1.PP+1.NP ETAPA 2 - stavební úpravy, Krajská zdravotní, a.s. – Nemocnice Děčín</v>
      </c>
      <c r="F142" s="32"/>
      <c r="G142" s="32"/>
      <c r="H142" s="32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1" customFormat="1" ht="12" customHeight="1">
      <c r="B143" s="21"/>
      <c r="C143" s="32" t="s">
        <v>113</v>
      </c>
      <c r="D143" s="22"/>
      <c r="E143" s="22"/>
      <c r="F143" s="22"/>
      <c r="G143" s="22"/>
      <c r="H143" s="22"/>
      <c r="I143" s="22"/>
      <c r="J143" s="22"/>
      <c r="K143" s="22"/>
      <c r="L143" s="20"/>
    </row>
    <row r="144" s="2" customFormat="1" ht="16.5" customHeight="1">
      <c r="A144" s="38"/>
      <c r="B144" s="39"/>
      <c r="C144" s="40"/>
      <c r="D144" s="40"/>
      <c r="E144" s="183" t="s">
        <v>114</v>
      </c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2" customHeight="1">
      <c r="A145" s="38"/>
      <c r="B145" s="39"/>
      <c r="C145" s="32" t="s">
        <v>115</v>
      </c>
      <c r="D145" s="40"/>
      <c r="E145" s="40"/>
      <c r="F145" s="40"/>
      <c r="G145" s="40"/>
      <c r="H145" s="40"/>
      <c r="I145" s="40"/>
      <c r="J145" s="40"/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6.5" customHeight="1">
      <c r="A146" s="38"/>
      <c r="B146" s="39"/>
      <c r="C146" s="40"/>
      <c r="D146" s="40"/>
      <c r="E146" s="76" t="str">
        <f>E11</f>
        <v>D1.01.1 - Stavební</v>
      </c>
      <c r="F146" s="40"/>
      <c r="G146" s="40"/>
      <c r="H146" s="40"/>
      <c r="I146" s="40"/>
      <c r="J146" s="40"/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6.96" customHeight="1">
      <c r="A147" s="38"/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63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2" customFormat="1" ht="12" customHeight="1">
      <c r="A148" s="38"/>
      <c r="B148" s="39"/>
      <c r="C148" s="32" t="s">
        <v>20</v>
      </c>
      <c r="D148" s="40"/>
      <c r="E148" s="40"/>
      <c r="F148" s="27" t="str">
        <f>F14</f>
        <v>Děčín</v>
      </c>
      <c r="G148" s="40"/>
      <c r="H148" s="40"/>
      <c r="I148" s="32" t="s">
        <v>22</v>
      </c>
      <c r="J148" s="79" t="str">
        <f>IF(J14="","",J14)</f>
        <v>24. 6. 2025</v>
      </c>
      <c r="K148" s="40"/>
      <c r="L148" s="63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  <row r="149" s="2" customFormat="1" ht="6.96" customHeight="1">
      <c r="A149" s="38"/>
      <c r="B149" s="39"/>
      <c r="C149" s="40"/>
      <c r="D149" s="40"/>
      <c r="E149" s="40"/>
      <c r="F149" s="40"/>
      <c r="G149" s="40"/>
      <c r="H149" s="40"/>
      <c r="I149" s="40"/>
      <c r="J149" s="40"/>
      <c r="K149" s="40"/>
      <c r="L149" s="63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  <row r="150" s="2" customFormat="1" ht="25.65" customHeight="1">
      <c r="A150" s="38"/>
      <c r="B150" s="39"/>
      <c r="C150" s="32" t="s">
        <v>24</v>
      </c>
      <c r="D150" s="40"/>
      <c r="E150" s="40"/>
      <c r="F150" s="27" t="str">
        <f>E17</f>
        <v>Krajská zdravotní, a.s., Ústí nad Labem</v>
      </c>
      <c r="G150" s="40"/>
      <c r="H150" s="40"/>
      <c r="I150" s="32" t="s">
        <v>30</v>
      </c>
      <c r="J150" s="36" t="str">
        <f>E23</f>
        <v>PENTA PROJEKT s.r.o., Jihlava</v>
      </c>
      <c r="K150" s="40"/>
      <c r="L150" s="63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  <row r="151" s="2" customFormat="1" ht="15.15" customHeight="1">
      <c r="A151" s="38"/>
      <c r="B151" s="39"/>
      <c r="C151" s="32" t="s">
        <v>28</v>
      </c>
      <c r="D151" s="40"/>
      <c r="E151" s="40"/>
      <c r="F151" s="27" t="str">
        <f>IF(E20="","",E20)</f>
        <v>Vyplň údaj</v>
      </c>
      <c r="G151" s="40"/>
      <c r="H151" s="40"/>
      <c r="I151" s="32" t="s">
        <v>32</v>
      </c>
      <c r="J151" s="36" t="str">
        <f>E26</f>
        <v>Ing. Avuk</v>
      </c>
      <c r="K151" s="40"/>
      <c r="L151" s="63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  <row r="152" s="2" customFormat="1" ht="10.32" customHeight="1">
      <c r="A152" s="38"/>
      <c r="B152" s="39"/>
      <c r="C152" s="40"/>
      <c r="D152" s="40"/>
      <c r="E152" s="40"/>
      <c r="F152" s="40"/>
      <c r="G152" s="40"/>
      <c r="H152" s="40"/>
      <c r="I152" s="40"/>
      <c r="J152" s="40"/>
      <c r="K152" s="40"/>
      <c r="L152" s="63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</row>
    <row r="153" s="11" customFormat="1" ht="29.28" customHeight="1">
      <c r="A153" s="199"/>
      <c r="B153" s="200"/>
      <c r="C153" s="201" t="s">
        <v>157</v>
      </c>
      <c r="D153" s="202" t="s">
        <v>61</v>
      </c>
      <c r="E153" s="202" t="s">
        <v>57</v>
      </c>
      <c r="F153" s="202" t="s">
        <v>58</v>
      </c>
      <c r="G153" s="202" t="s">
        <v>158</v>
      </c>
      <c r="H153" s="202" t="s">
        <v>159</v>
      </c>
      <c r="I153" s="202" t="s">
        <v>160</v>
      </c>
      <c r="J153" s="202" t="s">
        <v>119</v>
      </c>
      <c r="K153" s="203" t="s">
        <v>161</v>
      </c>
      <c r="L153" s="204"/>
      <c r="M153" s="100" t="s">
        <v>1</v>
      </c>
      <c r="N153" s="101" t="s">
        <v>40</v>
      </c>
      <c r="O153" s="101" t="s">
        <v>162</v>
      </c>
      <c r="P153" s="101" t="s">
        <v>163</v>
      </c>
      <c r="Q153" s="101" t="s">
        <v>164</v>
      </c>
      <c r="R153" s="101" t="s">
        <v>165</v>
      </c>
      <c r="S153" s="101" t="s">
        <v>166</v>
      </c>
      <c r="T153" s="102" t="s">
        <v>167</v>
      </c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</row>
    <row r="154" s="2" customFormat="1" ht="22.8" customHeight="1">
      <c r="A154" s="38"/>
      <c r="B154" s="39"/>
      <c r="C154" s="107" t="s">
        <v>168</v>
      </c>
      <c r="D154" s="40"/>
      <c r="E154" s="40"/>
      <c r="F154" s="40"/>
      <c r="G154" s="40"/>
      <c r="H154" s="40"/>
      <c r="I154" s="40"/>
      <c r="J154" s="205">
        <f>BK154</f>
        <v>0</v>
      </c>
      <c r="K154" s="40"/>
      <c r="L154" s="44"/>
      <c r="M154" s="103"/>
      <c r="N154" s="206"/>
      <c r="O154" s="104"/>
      <c r="P154" s="207">
        <f>P155+P1452</f>
        <v>0</v>
      </c>
      <c r="Q154" s="104"/>
      <c r="R154" s="207">
        <f>R155+R1452</f>
        <v>202.77648346000001</v>
      </c>
      <c r="S154" s="104"/>
      <c r="T154" s="208">
        <f>T155+T1452</f>
        <v>49.211783910000001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75</v>
      </c>
      <c r="AU154" s="17" t="s">
        <v>121</v>
      </c>
      <c r="BK154" s="209">
        <f>BK155+BK1452</f>
        <v>0</v>
      </c>
    </row>
    <row r="155" s="12" customFormat="1" ht="25.92" customHeight="1">
      <c r="A155" s="12"/>
      <c r="B155" s="210"/>
      <c r="C155" s="211"/>
      <c r="D155" s="212" t="s">
        <v>75</v>
      </c>
      <c r="E155" s="213" t="s">
        <v>169</v>
      </c>
      <c r="F155" s="213" t="s">
        <v>170</v>
      </c>
      <c r="G155" s="211"/>
      <c r="H155" s="211"/>
      <c r="I155" s="214"/>
      <c r="J155" s="215">
        <f>BK155</f>
        <v>0</v>
      </c>
      <c r="K155" s="211"/>
      <c r="L155" s="216"/>
      <c r="M155" s="217"/>
      <c r="N155" s="218"/>
      <c r="O155" s="218"/>
      <c r="P155" s="219">
        <f>P156+P276+P354+P425+P473+P878</f>
        <v>0</v>
      </c>
      <c r="Q155" s="218"/>
      <c r="R155" s="219">
        <f>R156+R276+R354+R425+R473+R878</f>
        <v>194.11309648</v>
      </c>
      <c r="S155" s="218"/>
      <c r="T155" s="220">
        <f>T156+T276+T354+T425+T473+T878</f>
        <v>49.20799641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83</v>
      </c>
      <c r="AT155" s="222" t="s">
        <v>75</v>
      </c>
      <c r="AU155" s="222" t="s">
        <v>76</v>
      </c>
      <c r="AY155" s="221" t="s">
        <v>171</v>
      </c>
      <c r="BK155" s="223">
        <f>BK156+BK276+BK354+BK425+BK473+BK878</f>
        <v>0</v>
      </c>
    </row>
    <row r="156" s="12" customFormat="1" ht="22.8" customHeight="1">
      <c r="A156" s="12"/>
      <c r="B156" s="210"/>
      <c r="C156" s="211"/>
      <c r="D156" s="212" t="s">
        <v>75</v>
      </c>
      <c r="E156" s="224" t="s">
        <v>83</v>
      </c>
      <c r="F156" s="224" t="s">
        <v>172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SUM(P157:P275)</f>
        <v>0</v>
      </c>
      <c r="Q156" s="218"/>
      <c r="R156" s="219">
        <f>SUM(R157:R275)</f>
        <v>0</v>
      </c>
      <c r="S156" s="218"/>
      <c r="T156" s="220">
        <f>SUM(T157:T275)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83</v>
      </c>
      <c r="AT156" s="222" t="s">
        <v>75</v>
      </c>
      <c r="AU156" s="222" t="s">
        <v>83</v>
      </c>
      <c r="AY156" s="221" t="s">
        <v>171</v>
      </c>
      <c r="BK156" s="223">
        <f>SUM(BK157:BK275)</f>
        <v>0</v>
      </c>
    </row>
    <row r="157" s="2" customFormat="1" ht="24.15" customHeight="1">
      <c r="A157" s="38"/>
      <c r="B157" s="39"/>
      <c r="C157" s="226" t="s">
        <v>83</v>
      </c>
      <c r="D157" s="226" t="s">
        <v>173</v>
      </c>
      <c r="E157" s="227" t="s">
        <v>174</v>
      </c>
      <c r="F157" s="228" t="s">
        <v>175</v>
      </c>
      <c r="G157" s="229" t="s">
        <v>176</v>
      </c>
      <c r="H157" s="230">
        <v>14.43</v>
      </c>
      <c r="I157" s="231"/>
      <c r="J157" s="232">
        <f>ROUND(I157*H157,2)</f>
        <v>0</v>
      </c>
      <c r="K157" s="228" t="s">
        <v>177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178</v>
      </c>
      <c r="AT157" s="237" t="s">
        <v>173</v>
      </c>
      <c r="AU157" s="237" t="s">
        <v>85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178</v>
      </c>
      <c r="BM157" s="237" t="s">
        <v>179</v>
      </c>
    </row>
    <row r="158" s="2" customFormat="1">
      <c r="A158" s="38"/>
      <c r="B158" s="39"/>
      <c r="C158" s="40"/>
      <c r="D158" s="239" t="s">
        <v>180</v>
      </c>
      <c r="E158" s="40"/>
      <c r="F158" s="240" t="s">
        <v>181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180</v>
      </c>
      <c r="AU158" s="17" t="s">
        <v>85</v>
      </c>
    </row>
    <row r="159" s="13" customFormat="1">
      <c r="A159" s="13"/>
      <c r="B159" s="244"/>
      <c r="C159" s="245"/>
      <c r="D159" s="246" t="s">
        <v>182</v>
      </c>
      <c r="E159" s="247" t="s">
        <v>1</v>
      </c>
      <c r="F159" s="248" t="s">
        <v>183</v>
      </c>
      <c r="G159" s="245"/>
      <c r="H159" s="247" t="s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182</v>
      </c>
      <c r="AU159" s="254" t="s">
        <v>85</v>
      </c>
      <c r="AV159" s="13" t="s">
        <v>83</v>
      </c>
      <c r="AW159" s="13" t="s">
        <v>34</v>
      </c>
      <c r="AX159" s="13" t="s">
        <v>76</v>
      </c>
      <c r="AY159" s="254" t="s">
        <v>171</v>
      </c>
    </row>
    <row r="160" s="13" customFormat="1">
      <c r="A160" s="13"/>
      <c r="B160" s="244"/>
      <c r="C160" s="245"/>
      <c r="D160" s="246" t="s">
        <v>182</v>
      </c>
      <c r="E160" s="247" t="s">
        <v>1</v>
      </c>
      <c r="F160" s="248" t="s">
        <v>184</v>
      </c>
      <c r="G160" s="245"/>
      <c r="H160" s="247" t="s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182</v>
      </c>
      <c r="AU160" s="254" t="s">
        <v>85</v>
      </c>
      <c r="AV160" s="13" t="s">
        <v>83</v>
      </c>
      <c r="AW160" s="13" t="s">
        <v>34</v>
      </c>
      <c r="AX160" s="13" t="s">
        <v>76</v>
      </c>
      <c r="AY160" s="254" t="s">
        <v>171</v>
      </c>
    </row>
    <row r="161" s="13" customFormat="1">
      <c r="A161" s="13"/>
      <c r="B161" s="244"/>
      <c r="C161" s="245"/>
      <c r="D161" s="246" t="s">
        <v>182</v>
      </c>
      <c r="E161" s="247" t="s">
        <v>1</v>
      </c>
      <c r="F161" s="248" t="s">
        <v>185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182</v>
      </c>
      <c r="AU161" s="254" t="s">
        <v>85</v>
      </c>
      <c r="AV161" s="13" t="s">
        <v>83</v>
      </c>
      <c r="AW161" s="13" t="s">
        <v>34</v>
      </c>
      <c r="AX161" s="13" t="s">
        <v>76</v>
      </c>
      <c r="AY161" s="254" t="s">
        <v>171</v>
      </c>
    </row>
    <row r="162" s="13" customFormat="1">
      <c r="A162" s="13"/>
      <c r="B162" s="244"/>
      <c r="C162" s="245"/>
      <c r="D162" s="246" t="s">
        <v>182</v>
      </c>
      <c r="E162" s="247" t="s">
        <v>1</v>
      </c>
      <c r="F162" s="248" t="s">
        <v>184</v>
      </c>
      <c r="G162" s="245"/>
      <c r="H162" s="247" t="s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182</v>
      </c>
      <c r="AU162" s="254" t="s">
        <v>85</v>
      </c>
      <c r="AV162" s="13" t="s">
        <v>83</v>
      </c>
      <c r="AW162" s="13" t="s">
        <v>34</v>
      </c>
      <c r="AX162" s="13" t="s">
        <v>76</v>
      </c>
      <c r="AY162" s="254" t="s">
        <v>171</v>
      </c>
    </row>
    <row r="163" s="13" customFormat="1">
      <c r="A163" s="13"/>
      <c r="B163" s="244"/>
      <c r="C163" s="245"/>
      <c r="D163" s="246" t="s">
        <v>182</v>
      </c>
      <c r="E163" s="247" t="s">
        <v>1</v>
      </c>
      <c r="F163" s="248" t="s">
        <v>186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182</v>
      </c>
      <c r="AU163" s="254" t="s">
        <v>85</v>
      </c>
      <c r="AV163" s="13" t="s">
        <v>83</v>
      </c>
      <c r="AW163" s="13" t="s">
        <v>34</v>
      </c>
      <c r="AX163" s="13" t="s">
        <v>76</v>
      </c>
      <c r="AY163" s="254" t="s">
        <v>171</v>
      </c>
    </row>
    <row r="164" s="14" customFormat="1">
      <c r="A164" s="14"/>
      <c r="B164" s="255"/>
      <c r="C164" s="256"/>
      <c r="D164" s="246" t="s">
        <v>182</v>
      </c>
      <c r="E164" s="257" t="s">
        <v>1</v>
      </c>
      <c r="F164" s="258" t="s">
        <v>187</v>
      </c>
      <c r="G164" s="256"/>
      <c r="H164" s="259">
        <v>14.43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182</v>
      </c>
      <c r="AU164" s="265" t="s">
        <v>85</v>
      </c>
      <c r="AV164" s="14" t="s">
        <v>85</v>
      </c>
      <c r="AW164" s="14" t="s">
        <v>34</v>
      </c>
      <c r="AX164" s="14" t="s">
        <v>76</v>
      </c>
      <c r="AY164" s="265" t="s">
        <v>171</v>
      </c>
    </row>
    <row r="165" s="2" customFormat="1" ht="33" customHeight="1">
      <c r="A165" s="38"/>
      <c r="B165" s="39"/>
      <c r="C165" s="226" t="s">
        <v>85</v>
      </c>
      <c r="D165" s="226" t="s">
        <v>173</v>
      </c>
      <c r="E165" s="227" t="s">
        <v>188</v>
      </c>
      <c r="F165" s="228" t="s">
        <v>189</v>
      </c>
      <c r="G165" s="229" t="s">
        <v>176</v>
      </c>
      <c r="H165" s="230">
        <v>33.670000000000002</v>
      </c>
      <c r="I165" s="231"/>
      <c r="J165" s="232">
        <f>ROUND(I165*H165,2)</f>
        <v>0</v>
      </c>
      <c r="K165" s="228" t="s">
        <v>177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85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178</v>
      </c>
      <c r="BM165" s="237" t="s">
        <v>190</v>
      </c>
    </row>
    <row r="166" s="2" customFormat="1">
      <c r="A166" s="38"/>
      <c r="B166" s="39"/>
      <c r="C166" s="40"/>
      <c r="D166" s="239" t="s">
        <v>180</v>
      </c>
      <c r="E166" s="40"/>
      <c r="F166" s="240" t="s">
        <v>191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180</v>
      </c>
      <c r="AU166" s="17" t="s">
        <v>85</v>
      </c>
    </row>
    <row r="167" s="13" customFormat="1">
      <c r="A167" s="13"/>
      <c r="B167" s="244"/>
      <c r="C167" s="245"/>
      <c r="D167" s="246" t="s">
        <v>182</v>
      </c>
      <c r="E167" s="247" t="s">
        <v>1</v>
      </c>
      <c r="F167" s="248" t="s">
        <v>183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182</v>
      </c>
      <c r="AU167" s="254" t="s">
        <v>85</v>
      </c>
      <c r="AV167" s="13" t="s">
        <v>83</v>
      </c>
      <c r="AW167" s="13" t="s">
        <v>34</v>
      </c>
      <c r="AX167" s="13" t="s">
        <v>76</v>
      </c>
      <c r="AY167" s="254" t="s">
        <v>171</v>
      </c>
    </row>
    <row r="168" s="13" customFormat="1">
      <c r="A168" s="13"/>
      <c r="B168" s="244"/>
      <c r="C168" s="245"/>
      <c r="D168" s="246" t="s">
        <v>182</v>
      </c>
      <c r="E168" s="247" t="s">
        <v>1</v>
      </c>
      <c r="F168" s="248" t="s">
        <v>184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182</v>
      </c>
      <c r="AU168" s="254" t="s">
        <v>85</v>
      </c>
      <c r="AV168" s="13" t="s">
        <v>83</v>
      </c>
      <c r="AW168" s="13" t="s">
        <v>34</v>
      </c>
      <c r="AX168" s="13" t="s">
        <v>76</v>
      </c>
      <c r="AY168" s="254" t="s">
        <v>171</v>
      </c>
    </row>
    <row r="169" s="13" customFormat="1">
      <c r="A169" s="13"/>
      <c r="B169" s="244"/>
      <c r="C169" s="245"/>
      <c r="D169" s="246" t="s">
        <v>182</v>
      </c>
      <c r="E169" s="247" t="s">
        <v>1</v>
      </c>
      <c r="F169" s="248" t="s">
        <v>185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182</v>
      </c>
      <c r="AU169" s="254" t="s">
        <v>85</v>
      </c>
      <c r="AV169" s="13" t="s">
        <v>83</v>
      </c>
      <c r="AW169" s="13" t="s">
        <v>34</v>
      </c>
      <c r="AX169" s="13" t="s">
        <v>76</v>
      </c>
      <c r="AY169" s="254" t="s">
        <v>171</v>
      </c>
    </row>
    <row r="170" s="13" customFormat="1">
      <c r="A170" s="13"/>
      <c r="B170" s="244"/>
      <c r="C170" s="245"/>
      <c r="D170" s="246" t="s">
        <v>182</v>
      </c>
      <c r="E170" s="247" t="s">
        <v>1</v>
      </c>
      <c r="F170" s="248" t="s">
        <v>184</v>
      </c>
      <c r="G170" s="245"/>
      <c r="H170" s="247" t="s">
        <v>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182</v>
      </c>
      <c r="AU170" s="254" t="s">
        <v>85</v>
      </c>
      <c r="AV170" s="13" t="s">
        <v>83</v>
      </c>
      <c r="AW170" s="13" t="s">
        <v>34</v>
      </c>
      <c r="AX170" s="13" t="s">
        <v>76</v>
      </c>
      <c r="AY170" s="254" t="s">
        <v>171</v>
      </c>
    </row>
    <row r="171" s="13" customFormat="1">
      <c r="A171" s="13"/>
      <c r="B171" s="244"/>
      <c r="C171" s="245"/>
      <c r="D171" s="246" t="s">
        <v>182</v>
      </c>
      <c r="E171" s="247" t="s">
        <v>1</v>
      </c>
      <c r="F171" s="248" t="s">
        <v>186</v>
      </c>
      <c r="G171" s="245"/>
      <c r="H171" s="247" t="s">
        <v>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182</v>
      </c>
      <c r="AU171" s="254" t="s">
        <v>85</v>
      </c>
      <c r="AV171" s="13" t="s">
        <v>83</v>
      </c>
      <c r="AW171" s="13" t="s">
        <v>34</v>
      </c>
      <c r="AX171" s="13" t="s">
        <v>76</v>
      </c>
      <c r="AY171" s="254" t="s">
        <v>171</v>
      </c>
    </row>
    <row r="172" s="14" customFormat="1">
      <c r="A172" s="14"/>
      <c r="B172" s="255"/>
      <c r="C172" s="256"/>
      <c r="D172" s="246" t="s">
        <v>182</v>
      </c>
      <c r="E172" s="257" t="s">
        <v>1</v>
      </c>
      <c r="F172" s="258" t="s">
        <v>192</v>
      </c>
      <c r="G172" s="256"/>
      <c r="H172" s="259">
        <v>33.670000000000002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182</v>
      </c>
      <c r="AU172" s="265" t="s">
        <v>85</v>
      </c>
      <c r="AV172" s="14" t="s">
        <v>85</v>
      </c>
      <c r="AW172" s="14" t="s">
        <v>34</v>
      </c>
      <c r="AX172" s="14" t="s">
        <v>76</v>
      </c>
      <c r="AY172" s="265" t="s">
        <v>171</v>
      </c>
    </row>
    <row r="173" s="2" customFormat="1" ht="24.15" customHeight="1">
      <c r="A173" s="38"/>
      <c r="B173" s="39"/>
      <c r="C173" s="226" t="s">
        <v>193</v>
      </c>
      <c r="D173" s="226" t="s">
        <v>173</v>
      </c>
      <c r="E173" s="227" t="s">
        <v>194</v>
      </c>
      <c r="F173" s="228" t="s">
        <v>195</v>
      </c>
      <c r="G173" s="229" t="s">
        <v>176</v>
      </c>
      <c r="H173" s="230">
        <v>14.43</v>
      </c>
      <c r="I173" s="231"/>
      <c r="J173" s="232">
        <f>ROUND(I173*H173,2)</f>
        <v>0</v>
      </c>
      <c r="K173" s="228" t="s">
        <v>177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178</v>
      </c>
      <c r="AT173" s="237" t="s">
        <v>173</v>
      </c>
      <c r="AU173" s="237" t="s">
        <v>85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178</v>
      </c>
      <c r="BM173" s="237" t="s">
        <v>196</v>
      </c>
    </row>
    <row r="174" s="2" customFormat="1">
      <c r="A174" s="38"/>
      <c r="B174" s="39"/>
      <c r="C174" s="40"/>
      <c r="D174" s="239" t="s">
        <v>180</v>
      </c>
      <c r="E174" s="40"/>
      <c r="F174" s="240" t="s">
        <v>197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180</v>
      </c>
      <c r="AU174" s="17" t="s">
        <v>85</v>
      </c>
    </row>
    <row r="175" s="13" customFormat="1">
      <c r="A175" s="13"/>
      <c r="B175" s="244"/>
      <c r="C175" s="245"/>
      <c r="D175" s="246" t="s">
        <v>182</v>
      </c>
      <c r="E175" s="247" t="s">
        <v>1</v>
      </c>
      <c r="F175" s="248" t="s">
        <v>183</v>
      </c>
      <c r="G175" s="245"/>
      <c r="H175" s="247" t="s">
        <v>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182</v>
      </c>
      <c r="AU175" s="254" t="s">
        <v>85</v>
      </c>
      <c r="AV175" s="13" t="s">
        <v>83</v>
      </c>
      <c r="AW175" s="13" t="s">
        <v>34</v>
      </c>
      <c r="AX175" s="13" t="s">
        <v>76</v>
      </c>
      <c r="AY175" s="254" t="s">
        <v>171</v>
      </c>
    </row>
    <row r="176" s="13" customFormat="1">
      <c r="A176" s="13"/>
      <c r="B176" s="244"/>
      <c r="C176" s="245"/>
      <c r="D176" s="246" t="s">
        <v>182</v>
      </c>
      <c r="E176" s="247" t="s">
        <v>1</v>
      </c>
      <c r="F176" s="248" t="s">
        <v>184</v>
      </c>
      <c r="G176" s="245"/>
      <c r="H176" s="247" t="s">
        <v>1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182</v>
      </c>
      <c r="AU176" s="254" t="s">
        <v>85</v>
      </c>
      <c r="AV176" s="13" t="s">
        <v>83</v>
      </c>
      <c r="AW176" s="13" t="s">
        <v>34</v>
      </c>
      <c r="AX176" s="13" t="s">
        <v>76</v>
      </c>
      <c r="AY176" s="254" t="s">
        <v>171</v>
      </c>
    </row>
    <row r="177" s="13" customFormat="1">
      <c r="A177" s="13"/>
      <c r="B177" s="244"/>
      <c r="C177" s="245"/>
      <c r="D177" s="246" t="s">
        <v>182</v>
      </c>
      <c r="E177" s="247" t="s">
        <v>1</v>
      </c>
      <c r="F177" s="248" t="s">
        <v>185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182</v>
      </c>
      <c r="AU177" s="254" t="s">
        <v>85</v>
      </c>
      <c r="AV177" s="13" t="s">
        <v>83</v>
      </c>
      <c r="AW177" s="13" t="s">
        <v>34</v>
      </c>
      <c r="AX177" s="13" t="s">
        <v>76</v>
      </c>
      <c r="AY177" s="254" t="s">
        <v>171</v>
      </c>
    </row>
    <row r="178" s="13" customFormat="1">
      <c r="A178" s="13"/>
      <c r="B178" s="244"/>
      <c r="C178" s="245"/>
      <c r="D178" s="246" t="s">
        <v>182</v>
      </c>
      <c r="E178" s="247" t="s">
        <v>1</v>
      </c>
      <c r="F178" s="248" t="s">
        <v>184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182</v>
      </c>
      <c r="AU178" s="254" t="s">
        <v>85</v>
      </c>
      <c r="AV178" s="13" t="s">
        <v>83</v>
      </c>
      <c r="AW178" s="13" t="s">
        <v>34</v>
      </c>
      <c r="AX178" s="13" t="s">
        <v>76</v>
      </c>
      <c r="AY178" s="254" t="s">
        <v>171</v>
      </c>
    </row>
    <row r="179" s="13" customFormat="1">
      <c r="A179" s="13"/>
      <c r="B179" s="244"/>
      <c r="C179" s="245"/>
      <c r="D179" s="246" t="s">
        <v>182</v>
      </c>
      <c r="E179" s="247" t="s">
        <v>1</v>
      </c>
      <c r="F179" s="248" t="s">
        <v>186</v>
      </c>
      <c r="G179" s="245"/>
      <c r="H179" s="247" t="s">
        <v>1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182</v>
      </c>
      <c r="AU179" s="254" t="s">
        <v>85</v>
      </c>
      <c r="AV179" s="13" t="s">
        <v>83</v>
      </c>
      <c r="AW179" s="13" t="s">
        <v>34</v>
      </c>
      <c r="AX179" s="13" t="s">
        <v>76</v>
      </c>
      <c r="AY179" s="254" t="s">
        <v>171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187</v>
      </c>
      <c r="G180" s="256"/>
      <c r="H180" s="259">
        <v>14.43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85</v>
      </c>
      <c r="AV180" s="14" t="s">
        <v>85</v>
      </c>
      <c r="AW180" s="14" t="s">
        <v>34</v>
      </c>
      <c r="AX180" s="14" t="s">
        <v>76</v>
      </c>
      <c r="AY180" s="265" t="s">
        <v>171</v>
      </c>
    </row>
    <row r="181" s="2" customFormat="1" ht="33" customHeight="1">
      <c r="A181" s="38"/>
      <c r="B181" s="39"/>
      <c r="C181" s="226" t="s">
        <v>178</v>
      </c>
      <c r="D181" s="226" t="s">
        <v>173</v>
      </c>
      <c r="E181" s="227" t="s">
        <v>198</v>
      </c>
      <c r="F181" s="228" t="s">
        <v>199</v>
      </c>
      <c r="G181" s="229" t="s">
        <v>176</v>
      </c>
      <c r="H181" s="230">
        <v>33.670000000000002</v>
      </c>
      <c r="I181" s="231"/>
      <c r="J181" s="232">
        <f>ROUND(I181*H181,2)</f>
        <v>0</v>
      </c>
      <c r="K181" s="228" t="s">
        <v>177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178</v>
      </c>
      <c r="AT181" s="237" t="s">
        <v>173</v>
      </c>
      <c r="AU181" s="237" t="s">
        <v>85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178</v>
      </c>
      <c r="BM181" s="237" t="s">
        <v>200</v>
      </c>
    </row>
    <row r="182" s="2" customFormat="1">
      <c r="A182" s="38"/>
      <c r="B182" s="39"/>
      <c r="C182" s="40"/>
      <c r="D182" s="239" t="s">
        <v>180</v>
      </c>
      <c r="E182" s="40"/>
      <c r="F182" s="240" t="s">
        <v>201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180</v>
      </c>
      <c r="AU182" s="17" t="s">
        <v>85</v>
      </c>
    </row>
    <row r="183" s="13" customFormat="1">
      <c r="A183" s="13"/>
      <c r="B183" s="244"/>
      <c r="C183" s="245"/>
      <c r="D183" s="246" t="s">
        <v>182</v>
      </c>
      <c r="E183" s="247" t="s">
        <v>1</v>
      </c>
      <c r="F183" s="248" t="s">
        <v>183</v>
      </c>
      <c r="G183" s="245"/>
      <c r="H183" s="247" t="s">
        <v>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4" t="s">
        <v>182</v>
      </c>
      <c r="AU183" s="254" t="s">
        <v>85</v>
      </c>
      <c r="AV183" s="13" t="s">
        <v>83</v>
      </c>
      <c r="AW183" s="13" t="s">
        <v>34</v>
      </c>
      <c r="AX183" s="13" t="s">
        <v>76</v>
      </c>
      <c r="AY183" s="254" t="s">
        <v>171</v>
      </c>
    </row>
    <row r="184" s="13" customFormat="1">
      <c r="A184" s="13"/>
      <c r="B184" s="244"/>
      <c r="C184" s="245"/>
      <c r="D184" s="246" t="s">
        <v>182</v>
      </c>
      <c r="E184" s="247" t="s">
        <v>1</v>
      </c>
      <c r="F184" s="248" t="s">
        <v>184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182</v>
      </c>
      <c r="AU184" s="254" t="s">
        <v>85</v>
      </c>
      <c r="AV184" s="13" t="s">
        <v>83</v>
      </c>
      <c r="AW184" s="13" t="s">
        <v>34</v>
      </c>
      <c r="AX184" s="13" t="s">
        <v>76</v>
      </c>
      <c r="AY184" s="254" t="s">
        <v>171</v>
      </c>
    </row>
    <row r="185" s="13" customFormat="1">
      <c r="A185" s="13"/>
      <c r="B185" s="244"/>
      <c r="C185" s="245"/>
      <c r="D185" s="246" t="s">
        <v>182</v>
      </c>
      <c r="E185" s="247" t="s">
        <v>1</v>
      </c>
      <c r="F185" s="248" t="s">
        <v>185</v>
      </c>
      <c r="G185" s="245"/>
      <c r="H185" s="247" t="s">
        <v>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182</v>
      </c>
      <c r="AU185" s="254" t="s">
        <v>85</v>
      </c>
      <c r="AV185" s="13" t="s">
        <v>83</v>
      </c>
      <c r="AW185" s="13" t="s">
        <v>34</v>
      </c>
      <c r="AX185" s="13" t="s">
        <v>76</v>
      </c>
      <c r="AY185" s="254" t="s">
        <v>171</v>
      </c>
    </row>
    <row r="186" s="13" customFormat="1">
      <c r="A186" s="13"/>
      <c r="B186" s="244"/>
      <c r="C186" s="245"/>
      <c r="D186" s="246" t="s">
        <v>182</v>
      </c>
      <c r="E186" s="247" t="s">
        <v>1</v>
      </c>
      <c r="F186" s="248" t="s">
        <v>184</v>
      </c>
      <c r="G186" s="245"/>
      <c r="H186" s="247" t="s">
        <v>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182</v>
      </c>
      <c r="AU186" s="254" t="s">
        <v>85</v>
      </c>
      <c r="AV186" s="13" t="s">
        <v>83</v>
      </c>
      <c r="AW186" s="13" t="s">
        <v>34</v>
      </c>
      <c r="AX186" s="13" t="s">
        <v>76</v>
      </c>
      <c r="AY186" s="254" t="s">
        <v>171</v>
      </c>
    </row>
    <row r="187" s="13" customFormat="1">
      <c r="A187" s="13"/>
      <c r="B187" s="244"/>
      <c r="C187" s="245"/>
      <c r="D187" s="246" t="s">
        <v>182</v>
      </c>
      <c r="E187" s="247" t="s">
        <v>1</v>
      </c>
      <c r="F187" s="248" t="s">
        <v>186</v>
      </c>
      <c r="G187" s="245"/>
      <c r="H187" s="247" t="s">
        <v>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182</v>
      </c>
      <c r="AU187" s="254" t="s">
        <v>85</v>
      </c>
      <c r="AV187" s="13" t="s">
        <v>83</v>
      </c>
      <c r="AW187" s="13" t="s">
        <v>34</v>
      </c>
      <c r="AX187" s="13" t="s">
        <v>76</v>
      </c>
      <c r="AY187" s="254" t="s">
        <v>171</v>
      </c>
    </row>
    <row r="188" s="14" customFormat="1">
      <c r="A188" s="14"/>
      <c r="B188" s="255"/>
      <c r="C188" s="256"/>
      <c r="D188" s="246" t="s">
        <v>182</v>
      </c>
      <c r="E188" s="257" t="s">
        <v>1</v>
      </c>
      <c r="F188" s="258" t="s">
        <v>192</v>
      </c>
      <c r="G188" s="256"/>
      <c r="H188" s="259">
        <v>33.670000000000002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182</v>
      </c>
      <c r="AU188" s="265" t="s">
        <v>85</v>
      </c>
      <c r="AV188" s="14" t="s">
        <v>85</v>
      </c>
      <c r="AW188" s="14" t="s">
        <v>34</v>
      </c>
      <c r="AX188" s="14" t="s">
        <v>76</v>
      </c>
      <c r="AY188" s="265" t="s">
        <v>171</v>
      </c>
    </row>
    <row r="189" s="2" customFormat="1" ht="24.15" customHeight="1">
      <c r="A189" s="38"/>
      <c r="B189" s="39"/>
      <c r="C189" s="226" t="s">
        <v>202</v>
      </c>
      <c r="D189" s="226" t="s">
        <v>173</v>
      </c>
      <c r="E189" s="227" t="s">
        <v>203</v>
      </c>
      <c r="F189" s="228" t="s">
        <v>204</v>
      </c>
      <c r="G189" s="229" t="s">
        <v>176</v>
      </c>
      <c r="H189" s="230">
        <v>7.2149999999999999</v>
      </c>
      <c r="I189" s="231"/>
      <c r="J189" s="232">
        <f>ROUND(I189*H189,2)</f>
        <v>0</v>
      </c>
      <c r="K189" s="228" t="s">
        <v>177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178</v>
      </c>
      <c r="AT189" s="237" t="s">
        <v>173</v>
      </c>
      <c r="AU189" s="237" t="s">
        <v>85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178</v>
      </c>
      <c r="BM189" s="237" t="s">
        <v>205</v>
      </c>
    </row>
    <row r="190" s="2" customFormat="1">
      <c r="A190" s="38"/>
      <c r="B190" s="39"/>
      <c r="C190" s="40"/>
      <c r="D190" s="239" t="s">
        <v>180</v>
      </c>
      <c r="E190" s="40"/>
      <c r="F190" s="240" t="s">
        <v>206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180</v>
      </c>
      <c r="AU190" s="17" t="s">
        <v>85</v>
      </c>
    </row>
    <row r="191" s="13" customFormat="1">
      <c r="A191" s="13"/>
      <c r="B191" s="244"/>
      <c r="C191" s="245"/>
      <c r="D191" s="246" t="s">
        <v>182</v>
      </c>
      <c r="E191" s="247" t="s">
        <v>1</v>
      </c>
      <c r="F191" s="248" t="s">
        <v>183</v>
      </c>
      <c r="G191" s="245"/>
      <c r="H191" s="247" t="s">
        <v>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182</v>
      </c>
      <c r="AU191" s="254" t="s">
        <v>85</v>
      </c>
      <c r="AV191" s="13" t="s">
        <v>83</v>
      </c>
      <c r="AW191" s="13" t="s">
        <v>34</v>
      </c>
      <c r="AX191" s="13" t="s">
        <v>76</v>
      </c>
      <c r="AY191" s="254" t="s">
        <v>171</v>
      </c>
    </row>
    <row r="192" s="13" customFormat="1">
      <c r="A192" s="13"/>
      <c r="B192" s="244"/>
      <c r="C192" s="245"/>
      <c r="D192" s="246" t="s">
        <v>182</v>
      </c>
      <c r="E192" s="247" t="s">
        <v>1</v>
      </c>
      <c r="F192" s="248" t="s">
        <v>184</v>
      </c>
      <c r="G192" s="245"/>
      <c r="H192" s="247" t="s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182</v>
      </c>
      <c r="AU192" s="254" t="s">
        <v>85</v>
      </c>
      <c r="AV192" s="13" t="s">
        <v>83</v>
      </c>
      <c r="AW192" s="13" t="s">
        <v>34</v>
      </c>
      <c r="AX192" s="13" t="s">
        <v>76</v>
      </c>
      <c r="AY192" s="254" t="s">
        <v>171</v>
      </c>
    </row>
    <row r="193" s="13" customFormat="1">
      <c r="A193" s="13"/>
      <c r="B193" s="244"/>
      <c r="C193" s="245"/>
      <c r="D193" s="246" t="s">
        <v>182</v>
      </c>
      <c r="E193" s="247" t="s">
        <v>1</v>
      </c>
      <c r="F193" s="248" t="s">
        <v>185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182</v>
      </c>
      <c r="AU193" s="254" t="s">
        <v>85</v>
      </c>
      <c r="AV193" s="13" t="s">
        <v>83</v>
      </c>
      <c r="AW193" s="13" t="s">
        <v>34</v>
      </c>
      <c r="AX193" s="13" t="s">
        <v>76</v>
      </c>
      <c r="AY193" s="254" t="s">
        <v>171</v>
      </c>
    </row>
    <row r="194" s="13" customFormat="1">
      <c r="A194" s="13"/>
      <c r="B194" s="244"/>
      <c r="C194" s="245"/>
      <c r="D194" s="246" t="s">
        <v>182</v>
      </c>
      <c r="E194" s="247" t="s">
        <v>1</v>
      </c>
      <c r="F194" s="248" t="s">
        <v>184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182</v>
      </c>
      <c r="AU194" s="254" t="s">
        <v>85</v>
      </c>
      <c r="AV194" s="13" t="s">
        <v>83</v>
      </c>
      <c r="AW194" s="13" t="s">
        <v>34</v>
      </c>
      <c r="AX194" s="13" t="s">
        <v>76</v>
      </c>
      <c r="AY194" s="254" t="s">
        <v>171</v>
      </c>
    </row>
    <row r="195" s="13" customFormat="1">
      <c r="A195" s="13"/>
      <c r="B195" s="244"/>
      <c r="C195" s="245"/>
      <c r="D195" s="246" t="s">
        <v>182</v>
      </c>
      <c r="E195" s="247" t="s">
        <v>1</v>
      </c>
      <c r="F195" s="248" t="s">
        <v>186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182</v>
      </c>
      <c r="AU195" s="254" t="s">
        <v>85</v>
      </c>
      <c r="AV195" s="13" t="s">
        <v>83</v>
      </c>
      <c r="AW195" s="13" t="s">
        <v>34</v>
      </c>
      <c r="AX195" s="13" t="s">
        <v>76</v>
      </c>
      <c r="AY195" s="254" t="s">
        <v>171</v>
      </c>
    </row>
    <row r="196" s="14" customFormat="1">
      <c r="A196" s="14"/>
      <c r="B196" s="255"/>
      <c r="C196" s="256"/>
      <c r="D196" s="246" t="s">
        <v>182</v>
      </c>
      <c r="E196" s="257" t="s">
        <v>1</v>
      </c>
      <c r="F196" s="258" t="s">
        <v>207</v>
      </c>
      <c r="G196" s="256"/>
      <c r="H196" s="259">
        <v>7.2149999999999999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182</v>
      </c>
      <c r="AU196" s="265" t="s">
        <v>85</v>
      </c>
      <c r="AV196" s="14" t="s">
        <v>85</v>
      </c>
      <c r="AW196" s="14" t="s">
        <v>34</v>
      </c>
      <c r="AX196" s="14" t="s">
        <v>76</v>
      </c>
      <c r="AY196" s="265" t="s">
        <v>171</v>
      </c>
    </row>
    <row r="197" s="2" customFormat="1" ht="33" customHeight="1">
      <c r="A197" s="38"/>
      <c r="B197" s="39"/>
      <c r="C197" s="226" t="s">
        <v>208</v>
      </c>
      <c r="D197" s="226" t="s">
        <v>173</v>
      </c>
      <c r="E197" s="227" t="s">
        <v>209</v>
      </c>
      <c r="F197" s="228" t="s">
        <v>210</v>
      </c>
      <c r="G197" s="229" t="s">
        <v>176</v>
      </c>
      <c r="H197" s="230">
        <v>16.835000000000001</v>
      </c>
      <c r="I197" s="231"/>
      <c r="J197" s="232">
        <f>ROUND(I197*H197,2)</f>
        <v>0</v>
      </c>
      <c r="K197" s="228" t="s">
        <v>177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178</v>
      </c>
      <c r="AT197" s="237" t="s">
        <v>173</v>
      </c>
      <c r="AU197" s="237" t="s">
        <v>85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178</v>
      </c>
      <c r="BM197" s="237" t="s">
        <v>211</v>
      </c>
    </row>
    <row r="198" s="2" customFormat="1">
      <c r="A198" s="38"/>
      <c r="B198" s="39"/>
      <c r="C198" s="40"/>
      <c r="D198" s="239" t="s">
        <v>180</v>
      </c>
      <c r="E198" s="40"/>
      <c r="F198" s="240" t="s">
        <v>212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180</v>
      </c>
      <c r="AU198" s="17" t="s">
        <v>85</v>
      </c>
    </row>
    <row r="199" s="13" customFormat="1">
      <c r="A199" s="13"/>
      <c r="B199" s="244"/>
      <c r="C199" s="245"/>
      <c r="D199" s="246" t="s">
        <v>182</v>
      </c>
      <c r="E199" s="247" t="s">
        <v>1</v>
      </c>
      <c r="F199" s="248" t="s">
        <v>183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182</v>
      </c>
      <c r="AU199" s="254" t="s">
        <v>85</v>
      </c>
      <c r="AV199" s="13" t="s">
        <v>83</v>
      </c>
      <c r="AW199" s="13" t="s">
        <v>34</v>
      </c>
      <c r="AX199" s="13" t="s">
        <v>76</v>
      </c>
      <c r="AY199" s="254" t="s">
        <v>171</v>
      </c>
    </row>
    <row r="200" s="13" customFormat="1">
      <c r="A200" s="13"/>
      <c r="B200" s="244"/>
      <c r="C200" s="245"/>
      <c r="D200" s="246" t="s">
        <v>182</v>
      </c>
      <c r="E200" s="247" t="s">
        <v>1</v>
      </c>
      <c r="F200" s="248" t="s">
        <v>184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182</v>
      </c>
      <c r="AU200" s="254" t="s">
        <v>85</v>
      </c>
      <c r="AV200" s="13" t="s">
        <v>83</v>
      </c>
      <c r="AW200" s="13" t="s">
        <v>34</v>
      </c>
      <c r="AX200" s="13" t="s">
        <v>76</v>
      </c>
      <c r="AY200" s="254" t="s">
        <v>171</v>
      </c>
    </row>
    <row r="201" s="13" customFormat="1">
      <c r="A201" s="13"/>
      <c r="B201" s="244"/>
      <c r="C201" s="245"/>
      <c r="D201" s="246" t="s">
        <v>182</v>
      </c>
      <c r="E201" s="247" t="s">
        <v>1</v>
      </c>
      <c r="F201" s="248" t="s">
        <v>185</v>
      </c>
      <c r="G201" s="245"/>
      <c r="H201" s="247" t="s">
        <v>1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182</v>
      </c>
      <c r="AU201" s="254" t="s">
        <v>85</v>
      </c>
      <c r="AV201" s="13" t="s">
        <v>83</v>
      </c>
      <c r="AW201" s="13" t="s">
        <v>34</v>
      </c>
      <c r="AX201" s="13" t="s">
        <v>76</v>
      </c>
      <c r="AY201" s="254" t="s">
        <v>171</v>
      </c>
    </row>
    <row r="202" s="13" customFormat="1">
      <c r="A202" s="13"/>
      <c r="B202" s="244"/>
      <c r="C202" s="245"/>
      <c r="D202" s="246" t="s">
        <v>182</v>
      </c>
      <c r="E202" s="247" t="s">
        <v>1</v>
      </c>
      <c r="F202" s="248" t="s">
        <v>184</v>
      </c>
      <c r="G202" s="245"/>
      <c r="H202" s="247" t="s">
        <v>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182</v>
      </c>
      <c r="AU202" s="254" t="s">
        <v>85</v>
      </c>
      <c r="AV202" s="13" t="s">
        <v>83</v>
      </c>
      <c r="AW202" s="13" t="s">
        <v>34</v>
      </c>
      <c r="AX202" s="13" t="s">
        <v>76</v>
      </c>
      <c r="AY202" s="254" t="s">
        <v>171</v>
      </c>
    </row>
    <row r="203" s="13" customFormat="1">
      <c r="A203" s="13"/>
      <c r="B203" s="244"/>
      <c r="C203" s="245"/>
      <c r="D203" s="246" t="s">
        <v>182</v>
      </c>
      <c r="E203" s="247" t="s">
        <v>1</v>
      </c>
      <c r="F203" s="248" t="s">
        <v>186</v>
      </c>
      <c r="G203" s="245"/>
      <c r="H203" s="247" t="s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182</v>
      </c>
      <c r="AU203" s="254" t="s">
        <v>85</v>
      </c>
      <c r="AV203" s="13" t="s">
        <v>83</v>
      </c>
      <c r="AW203" s="13" t="s">
        <v>34</v>
      </c>
      <c r="AX203" s="13" t="s">
        <v>76</v>
      </c>
      <c r="AY203" s="254" t="s">
        <v>171</v>
      </c>
    </row>
    <row r="204" s="14" customFormat="1">
      <c r="A204" s="14"/>
      <c r="B204" s="255"/>
      <c r="C204" s="256"/>
      <c r="D204" s="246" t="s">
        <v>182</v>
      </c>
      <c r="E204" s="257" t="s">
        <v>1</v>
      </c>
      <c r="F204" s="258" t="s">
        <v>213</v>
      </c>
      <c r="G204" s="256"/>
      <c r="H204" s="259">
        <v>16.835000000000001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182</v>
      </c>
      <c r="AU204" s="265" t="s">
        <v>85</v>
      </c>
      <c r="AV204" s="14" t="s">
        <v>85</v>
      </c>
      <c r="AW204" s="14" t="s">
        <v>34</v>
      </c>
      <c r="AX204" s="14" t="s">
        <v>76</v>
      </c>
      <c r="AY204" s="265" t="s">
        <v>171</v>
      </c>
    </row>
    <row r="205" s="2" customFormat="1" ht="24.15" customHeight="1">
      <c r="A205" s="38"/>
      <c r="B205" s="39"/>
      <c r="C205" s="226" t="s">
        <v>214</v>
      </c>
      <c r="D205" s="226" t="s">
        <v>173</v>
      </c>
      <c r="E205" s="227" t="s">
        <v>215</v>
      </c>
      <c r="F205" s="228" t="s">
        <v>216</v>
      </c>
      <c r="G205" s="229" t="s">
        <v>176</v>
      </c>
      <c r="H205" s="230">
        <v>1.52</v>
      </c>
      <c r="I205" s="231"/>
      <c r="J205" s="232">
        <f>ROUND(I205*H205,2)</f>
        <v>0</v>
      </c>
      <c r="K205" s="228" t="s">
        <v>177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173</v>
      </c>
      <c r="AU205" s="237" t="s">
        <v>85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178</v>
      </c>
      <c r="BM205" s="237" t="s">
        <v>217</v>
      </c>
    </row>
    <row r="206" s="2" customFormat="1">
      <c r="A206" s="38"/>
      <c r="B206" s="39"/>
      <c r="C206" s="40"/>
      <c r="D206" s="239" t="s">
        <v>180</v>
      </c>
      <c r="E206" s="40"/>
      <c r="F206" s="240" t="s">
        <v>218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180</v>
      </c>
      <c r="AU206" s="17" t="s">
        <v>85</v>
      </c>
    </row>
    <row r="207" s="13" customFormat="1">
      <c r="A207" s="13"/>
      <c r="B207" s="244"/>
      <c r="C207" s="245"/>
      <c r="D207" s="246" t="s">
        <v>182</v>
      </c>
      <c r="E207" s="247" t="s">
        <v>1</v>
      </c>
      <c r="F207" s="248" t="s">
        <v>183</v>
      </c>
      <c r="G207" s="245"/>
      <c r="H207" s="247" t="s">
        <v>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182</v>
      </c>
      <c r="AU207" s="254" t="s">
        <v>85</v>
      </c>
      <c r="AV207" s="13" t="s">
        <v>83</v>
      </c>
      <c r="AW207" s="13" t="s">
        <v>34</v>
      </c>
      <c r="AX207" s="13" t="s">
        <v>76</v>
      </c>
      <c r="AY207" s="254" t="s">
        <v>171</v>
      </c>
    </row>
    <row r="208" s="13" customFormat="1">
      <c r="A208" s="13"/>
      <c r="B208" s="244"/>
      <c r="C208" s="245"/>
      <c r="D208" s="246" t="s">
        <v>182</v>
      </c>
      <c r="E208" s="247" t="s">
        <v>1</v>
      </c>
      <c r="F208" s="248" t="s">
        <v>184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182</v>
      </c>
      <c r="AU208" s="254" t="s">
        <v>85</v>
      </c>
      <c r="AV208" s="13" t="s">
        <v>83</v>
      </c>
      <c r="AW208" s="13" t="s">
        <v>34</v>
      </c>
      <c r="AX208" s="13" t="s">
        <v>76</v>
      </c>
      <c r="AY208" s="254" t="s">
        <v>171</v>
      </c>
    </row>
    <row r="209" s="13" customFormat="1">
      <c r="A209" s="13"/>
      <c r="B209" s="244"/>
      <c r="C209" s="245"/>
      <c r="D209" s="246" t="s">
        <v>182</v>
      </c>
      <c r="E209" s="247" t="s">
        <v>1</v>
      </c>
      <c r="F209" s="248" t="s">
        <v>185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182</v>
      </c>
      <c r="AU209" s="254" t="s">
        <v>85</v>
      </c>
      <c r="AV209" s="13" t="s">
        <v>83</v>
      </c>
      <c r="AW209" s="13" t="s">
        <v>34</v>
      </c>
      <c r="AX209" s="13" t="s">
        <v>76</v>
      </c>
      <c r="AY209" s="254" t="s">
        <v>171</v>
      </c>
    </row>
    <row r="210" s="13" customFormat="1">
      <c r="A210" s="13"/>
      <c r="B210" s="244"/>
      <c r="C210" s="245"/>
      <c r="D210" s="246" t="s">
        <v>182</v>
      </c>
      <c r="E210" s="247" t="s">
        <v>1</v>
      </c>
      <c r="F210" s="248" t="s">
        <v>184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182</v>
      </c>
      <c r="AU210" s="254" t="s">
        <v>85</v>
      </c>
      <c r="AV210" s="13" t="s">
        <v>83</v>
      </c>
      <c r="AW210" s="13" t="s">
        <v>34</v>
      </c>
      <c r="AX210" s="13" t="s">
        <v>76</v>
      </c>
      <c r="AY210" s="254" t="s">
        <v>171</v>
      </c>
    </row>
    <row r="211" s="13" customFormat="1">
      <c r="A211" s="13"/>
      <c r="B211" s="244"/>
      <c r="C211" s="245"/>
      <c r="D211" s="246" t="s">
        <v>182</v>
      </c>
      <c r="E211" s="247" t="s">
        <v>1</v>
      </c>
      <c r="F211" s="248" t="s">
        <v>186</v>
      </c>
      <c r="G211" s="245"/>
      <c r="H211" s="247" t="s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182</v>
      </c>
      <c r="AU211" s="254" t="s">
        <v>85</v>
      </c>
      <c r="AV211" s="13" t="s">
        <v>83</v>
      </c>
      <c r="AW211" s="13" t="s">
        <v>34</v>
      </c>
      <c r="AX211" s="13" t="s">
        <v>76</v>
      </c>
      <c r="AY211" s="254" t="s">
        <v>171</v>
      </c>
    </row>
    <row r="212" s="14" customFormat="1">
      <c r="A212" s="14"/>
      <c r="B212" s="255"/>
      <c r="C212" s="256"/>
      <c r="D212" s="246" t="s">
        <v>182</v>
      </c>
      <c r="E212" s="257" t="s">
        <v>1</v>
      </c>
      <c r="F212" s="258" t="s">
        <v>219</v>
      </c>
      <c r="G212" s="256"/>
      <c r="H212" s="259">
        <v>1.52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182</v>
      </c>
      <c r="AU212" s="265" t="s">
        <v>85</v>
      </c>
      <c r="AV212" s="14" t="s">
        <v>85</v>
      </c>
      <c r="AW212" s="14" t="s">
        <v>34</v>
      </c>
      <c r="AX212" s="14" t="s">
        <v>76</v>
      </c>
      <c r="AY212" s="265" t="s">
        <v>171</v>
      </c>
    </row>
    <row r="213" s="2" customFormat="1" ht="24.15" customHeight="1">
      <c r="A213" s="38"/>
      <c r="B213" s="39"/>
      <c r="C213" s="226" t="s">
        <v>220</v>
      </c>
      <c r="D213" s="226" t="s">
        <v>173</v>
      </c>
      <c r="E213" s="227" t="s">
        <v>221</v>
      </c>
      <c r="F213" s="228" t="s">
        <v>222</v>
      </c>
      <c r="G213" s="229" t="s">
        <v>176</v>
      </c>
      <c r="H213" s="230">
        <v>1.52</v>
      </c>
      <c r="I213" s="231"/>
      <c r="J213" s="232">
        <f>ROUND(I213*H213,2)</f>
        <v>0</v>
      </c>
      <c r="K213" s="228" t="s">
        <v>177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178</v>
      </c>
      <c r="AT213" s="237" t="s">
        <v>173</v>
      </c>
      <c r="AU213" s="237" t="s">
        <v>85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178</v>
      </c>
      <c r="BM213" s="237" t="s">
        <v>223</v>
      </c>
    </row>
    <row r="214" s="2" customFormat="1">
      <c r="A214" s="38"/>
      <c r="B214" s="39"/>
      <c r="C214" s="40"/>
      <c r="D214" s="239" t="s">
        <v>180</v>
      </c>
      <c r="E214" s="40"/>
      <c r="F214" s="240" t="s">
        <v>224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180</v>
      </c>
      <c r="AU214" s="17" t="s">
        <v>85</v>
      </c>
    </row>
    <row r="215" s="13" customFormat="1">
      <c r="A215" s="13"/>
      <c r="B215" s="244"/>
      <c r="C215" s="245"/>
      <c r="D215" s="246" t="s">
        <v>182</v>
      </c>
      <c r="E215" s="247" t="s">
        <v>1</v>
      </c>
      <c r="F215" s="248" t="s">
        <v>183</v>
      </c>
      <c r="G215" s="245"/>
      <c r="H215" s="247" t="s">
        <v>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182</v>
      </c>
      <c r="AU215" s="254" t="s">
        <v>85</v>
      </c>
      <c r="AV215" s="13" t="s">
        <v>83</v>
      </c>
      <c r="AW215" s="13" t="s">
        <v>34</v>
      </c>
      <c r="AX215" s="13" t="s">
        <v>76</v>
      </c>
      <c r="AY215" s="254" t="s">
        <v>171</v>
      </c>
    </row>
    <row r="216" s="13" customFormat="1">
      <c r="A216" s="13"/>
      <c r="B216" s="244"/>
      <c r="C216" s="245"/>
      <c r="D216" s="246" t="s">
        <v>182</v>
      </c>
      <c r="E216" s="247" t="s">
        <v>1</v>
      </c>
      <c r="F216" s="248" t="s">
        <v>184</v>
      </c>
      <c r="G216" s="245"/>
      <c r="H216" s="247" t="s">
        <v>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182</v>
      </c>
      <c r="AU216" s="254" t="s">
        <v>85</v>
      </c>
      <c r="AV216" s="13" t="s">
        <v>83</v>
      </c>
      <c r="AW216" s="13" t="s">
        <v>34</v>
      </c>
      <c r="AX216" s="13" t="s">
        <v>76</v>
      </c>
      <c r="AY216" s="254" t="s">
        <v>171</v>
      </c>
    </row>
    <row r="217" s="13" customFormat="1">
      <c r="A217" s="13"/>
      <c r="B217" s="244"/>
      <c r="C217" s="245"/>
      <c r="D217" s="246" t="s">
        <v>182</v>
      </c>
      <c r="E217" s="247" t="s">
        <v>1</v>
      </c>
      <c r="F217" s="248" t="s">
        <v>185</v>
      </c>
      <c r="G217" s="245"/>
      <c r="H217" s="247" t="s">
        <v>1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182</v>
      </c>
      <c r="AU217" s="254" t="s">
        <v>85</v>
      </c>
      <c r="AV217" s="13" t="s">
        <v>83</v>
      </c>
      <c r="AW217" s="13" t="s">
        <v>34</v>
      </c>
      <c r="AX217" s="13" t="s">
        <v>76</v>
      </c>
      <c r="AY217" s="254" t="s">
        <v>171</v>
      </c>
    </row>
    <row r="218" s="13" customFormat="1">
      <c r="A218" s="13"/>
      <c r="B218" s="244"/>
      <c r="C218" s="245"/>
      <c r="D218" s="246" t="s">
        <v>182</v>
      </c>
      <c r="E218" s="247" t="s">
        <v>1</v>
      </c>
      <c r="F218" s="248" t="s">
        <v>184</v>
      </c>
      <c r="G218" s="245"/>
      <c r="H218" s="247" t="s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182</v>
      </c>
      <c r="AU218" s="254" t="s">
        <v>85</v>
      </c>
      <c r="AV218" s="13" t="s">
        <v>83</v>
      </c>
      <c r="AW218" s="13" t="s">
        <v>34</v>
      </c>
      <c r="AX218" s="13" t="s">
        <v>76</v>
      </c>
      <c r="AY218" s="254" t="s">
        <v>171</v>
      </c>
    </row>
    <row r="219" s="13" customFormat="1">
      <c r="A219" s="13"/>
      <c r="B219" s="244"/>
      <c r="C219" s="245"/>
      <c r="D219" s="246" t="s">
        <v>182</v>
      </c>
      <c r="E219" s="247" t="s">
        <v>1</v>
      </c>
      <c r="F219" s="248" t="s">
        <v>186</v>
      </c>
      <c r="G219" s="245"/>
      <c r="H219" s="247" t="s">
        <v>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182</v>
      </c>
      <c r="AU219" s="254" t="s">
        <v>85</v>
      </c>
      <c r="AV219" s="13" t="s">
        <v>83</v>
      </c>
      <c r="AW219" s="13" t="s">
        <v>34</v>
      </c>
      <c r="AX219" s="13" t="s">
        <v>76</v>
      </c>
      <c r="AY219" s="254" t="s">
        <v>171</v>
      </c>
    </row>
    <row r="220" s="14" customFormat="1">
      <c r="A220" s="14"/>
      <c r="B220" s="255"/>
      <c r="C220" s="256"/>
      <c r="D220" s="246" t="s">
        <v>182</v>
      </c>
      <c r="E220" s="257" t="s">
        <v>1</v>
      </c>
      <c r="F220" s="258" t="s">
        <v>219</v>
      </c>
      <c r="G220" s="256"/>
      <c r="H220" s="259">
        <v>1.52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182</v>
      </c>
      <c r="AU220" s="265" t="s">
        <v>85</v>
      </c>
      <c r="AV220" s="14" t="s">
        <v>85</v>
      </c>
      <c r="AW220" s="14" t="s">
        <v>34</v>
      </c>
      <c r="AX220" s="14" t="s">
        <v>76</v>
      </c>
      <c r="AY220" s="265" t="s">
        <v>171</v>
      </c>
    </row>
    <row r="221" s="2" customFormat="1" ht="24.15" customHeight="1">
      <c r="A221" s="38"/>
      <c r="B221" s="39"/>
      <c r="C221" s="226" t="s">
        <v>225</v>
      </c>
      <c r="D221" s="226" t="s">
        <v>173</v>
      </c>
      <c r="E221" s="227" t="s">
        <v>226</v>
      </c>
      <c r="F221" s="228" t="s">
        <v>227</v>
      </c>
      <c r="G221" s="229" t="s">
        <v>176</v>
      </c>
      <c r="H221" s="230">
        <v>0.76000000000000001</v>
      </c>
      <c r="I221" s="231"/>
      <c r="J221" s="232">
        <f>ROUND(I221*H221,2)</f>
        <v>0</v>
      </c>
      <c r="K221" s="228" t="s">
        <v>177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178</v>
      </c>
      <c r="AT221" s="237" t="s">
        <v>173</v>
      </c>
      <c r="AU221" s="237" t="s">
        <v>85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178</v>
      </c>
      <c r="BM221" s="237" t="s">
        <v>228</v>
      </c>
    </row>
    <row r="222" s="2" customFormat="1">
      <c r="A222" s="38"/>
      <c r="B222" s="39"/>
      <c r="C222" s="40"/>
      <c r="D222" s="239" t="s">
        <v>180</v>
      </c>
      <c r="E222" s="40"/>
      <c r="F222" s="240" t="s">
        <v>229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180</v>
      </c>
      <c r="AU222" s="17" t="s">
        <v>85</v>
      </c>
    </row>
    <row r="223" s="13" customFormat="1">
      <c r="A223" s="13"/>
      <c r="B223" s="244"/>
      <c r="C223" s="245"/>
      <c r="D223" s="246" t="s">
        <v>182</v>
      </c>
      <c r="E223" s="247" t="s">
        <v>1</v>
      </c>
      <c r="F223" s="248" t="s">
        <v>183</v>
      </c>
      <c r="G223" s="245"/>
      <c r="H223" s="247" t="s">
        <v>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182</v>
      </c>
      <c r="AU223" s="254" t="s">
        <v>85</v>
      </c>
      <c r="AV223" s="13" t="s">
        <v>83</v>
      </c>
      <c r="AW223" s="13" t="s">
        <v>34</v>
      </c>
      <c r="AX223" s="13" t="s">
        <v>76</v>
      </c>
      <c r="AY223" s="254" t="s">
        <v>171</v>
      </c>
    </row>
    <row r="224" s="13" customFormat="1">
      <c r="A224" s="13"/>
      <c r="B224" s="244"/>
      <c r="C224" s="245"/>
      <c r="D224" s="246" t="s">
        <v>182</v>
      </c>
      <c r="E224" s="247" t="s">
        <v>1</v>
      </c>
      <c r="F224" s="248" t="s">
        <v>184</v>
      </c>
      <c r="G224" s="245"/>
      <c r="H224" s="247" t="s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182</v>
      </c>
      <c r="AU224" s="254" t="s">
        <v>85</v>
      </c>
      <c r="AV224" s="13" t="s">
        <v>83</v>
      </c>
      <c r="AW224" s="13" t="s">
        <v>34</v>
      </c>
      <c r="AX224" s="13" t="s">
        <v>76</v>
      </c>
      <c r="AY224" s="254" t="s">
        <v>171</v>
      </c>
    </row>
    <row r="225" s="13" customFormat="1">
      <c r="A225" s="13"/>
      <c r="B225" s="244"/>
      <c r="C225" s="245"/>
      <c r="D225" s="246" t="s">
        <v>182</v>
      </c>
      <c r="E225" s="247" t="s">
        <v>1</v>
      </c>
      <c r="F225" s="248" t="s">
        <v>185</v>
      </c>
      <c r="G225" s="245"/>
      <c r="H225" s="247" t="s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182</v>
      </c>
      <c r="AU225" s="254" t="s">
        <v>85</v>
      </c>
      <c r="AV225" s="13" t="s">
        <v>83</v>
      </c>
      <c r="AW225" s="13" t="s">
        <v>34</v>
      </c>
      <c r="AX225" s="13" t="s">
        <v>76</v>
      </c>
      <c r="AY225" s="254" t="s">
        <v>171</v>
      </c>
    </row>
    <row r="226" s="13" customFormat="1">
      <c r="A226" s="13"/>
      <c r="B226" s="244"/>
      <c r="C226" s="245"/>
      <c r="D226" s="246" t="s">
        <v>182</v>
      </c>
      <c r="E226" s="247" t="s">
        <v>1</v>
      </c>
      <c r="F226" s="248" t="s">
        <v>184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182</v>
      </c>
      <c r="AU226" s="254" t="s">
        <v>85</v>
      </c>
      <c r="AV226" s="13" t="s">
        <v>83</v>
      </c>
      <c r="AW226" s="13" t="s">
        <v>34</v>
      </c>
      <c r="AX226" s="13" t="s">
        <v>76</v>
      </c>
      <c r="AY226" s="254" t="s">
        <v>171</v>
      </c>
    </row>
    <row r="227" s="13" customFormat="1">
      <c r="A227" s="13"/>
      <c r="B227" s="244"/>
      <c r="C227" s="245"/>
      <c r="D227" s="246" t="s">
        <v>182</v>
      </c>
      <c r="E227" s="247" t="s">
        <v>1</v>
      </c>
      <c r="F227" s="248" t="s">
        <v>186</v>
      </c>
      <c r="G227" s="245"/>
      <c r="H227" s="247" t="s">
        <v>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182</v>
      </c>
      <c r="AU227" s="254" t="s">
        <v>85</v>
      </c>
      <c r="AV227" s="13" t="s">
        <v>83</v>
      </c>
      <c r="AW227" s="13" t="s">
        <v>34</v>
      </c>
      <c r="AX227" s="13" t="s">
        <v>76</v>
      </c>
      <c r="AY227" s="254" t="s">
        <v>171</v>
      </c>
    </row>
    <row r="228" s="14" customFormat="1">
      <c r="A228" s="14"/>
      <c r="B228" s="255"/>
      <c r="C228" s="256"/>
      <c r="D228" s="246" t="s">
        <v>182</v>
      </c>
      <c r="E228" s="257" t="s">
        <v>1</v>
      </c>
      <c r="F228" s="258" t="s">
        <v>230</v>
      </c>
      <c r="G228" s="256"/>
      <c r="H228" s="259">
        <v>0.76000000000000001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182</v>
      </c>
      <c r="AU228" s="265" t="s">
        <v>85</v>
      </c>
      <c r="AV228" s="14" t="s">
        <v>85</v>
      </c>
      <c r="AW228" s="14" t="s">
        <v>34</v>
      </c>
      <c r="AX228" s="14" t="s">
        <v>76</v>
      </c>
      <c r="AY228" s="265" t="s">
        <v>171</v>
      </c>
    </row>
    <row r="229" s="2" customFormat="1" ht="37.8" customHeight="1">
      <c r="A229" s="38"/>
      <c r="B229" s="39"/>
      <c r="C229" s="226" t="s">
        <v>231</v>
      </c>
      <c r="D229" s="226" t="s">
        <v>173</v>
      </c>
      <c r="E229" s="227" t="s">
        <v>232</v>
      </c>
      <c r="F229" s="228" t="s">
        <v>233</v>
      </c>
      <c r="G229" s="229" t="s">
        <v>176</v>
      </c>
      <c r="H229" s="230">
        <v>49.619999999999997</v>
      </c>
      <c r="I229" s="231"/>
      <c r="J229" s="232">
        <f>ROUND(I229*H229,2)</f>
        <v>0</v>
      </c>
      <c r="K229" s="228" t="s">
        <v>177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178</v>
      </c>
      <c r="AT229" s="237" t="s">
        <v>173</v>
      </c>
      <c r="AU229" s="237" t="s">
        <v>85</v>
      </c>
      <c r="AY229" s="17" t="s">
        <v>171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178</v>
      </c>
      <c r="BM229" s="237" t="s">
        <v>234</v>
      </c>
    </row>
    <row r="230" s="2" customFormat="1">
      <c r="A230" s="38"/>
      <c r="B230" s="39"/>
      <c r="C230" s="40"/>
      <c r="D230" s="239" t="s">
        <v>180</v>
      </c>
      <c r="E230" s="40"/>
      <c r="F230" s="240" t="s">
        <v>235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180</v>
      </c>
      <c r="AU230" s="17" t="s">
        <v>85</v>
      </c>
    </row>
    <row r="231" s="13" customFormat="1">
      <c r="A231" s="13"/>
      <c r="B231" s="244"/>
      <c r="C231" s="245"/>
      <c r="D231" s="246" t="s">
        <v>182</v>
      </c>
      <c r="E231" s="247" t="s">
        <v>1</v>
      </c>
      <c r="F231" s="248" t="s">
        <v>236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182</v>
      </c>
      <c r="AU231" s="254" t="s">
        <v>85</v>
      </c>
      <c r="AV231" s="13" t="s">
        <v>83</v>
      </c>
      <c r="AW231" s="13" t="s">
        <v>34</v>
      </c>
      <c r="AX231" s="13" t="s">
        <v>76</v>
      </c>
      <c r="AY231" s="254" t="s">
        <v>171</v>
      </c>
    </row>
    <row r="232" s="13" customFormat="1">
      <c r="A232" s="13"/>
      <c r="B232" s="244"/>
      <c r="C232" s="245"/>
      <c r="D232" s="246" t="s">
        <v>182</v>
      </c>
      <c r="E232" s="247" t="s">
        <v>1</v>
      </c>
      <c r="F232" s="248" t="s">
        <v>184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182</v>
      </c>
      <c r="AU232" s="254" t="s">
        <v>85</v>
      </c>
      <c r="AV232" s="13" t="s">
        <v>83</v>
      </c>
      <c r="AW232" s="13" t="s">
        <v>34</v>
      </c>
      <c r="AX232" s="13" t="s">
        <v>76</v>
      </c>
      <c r="AY232" s="254" t="s">
        <v>171</v>
      </c>
    </row>
    <row r="233" s="14" customFormat="1">
      <c r="A233" s="14"/>
      <c r="B233" s="255"/>
      <c r="C233" s="256"/>
      <c r="D233" s="246" t="s">
        <v>182</v>
      </c>
      <c r="E233" s="257" t="s">
        <v>1</v>
      </c>
      <c r="F233" s="258" t="s">
        <v>237</v>
      </c>
      <c r="G233" s="256"/>
      <c r="H233" s="259">
        <v>49.619999999999997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182</v>
      </c>
      <c r="AU233" s="265" t="s">
        <v>85</v>
      </c>
      <c r="AV233" s="14" t="s">
        <v>85</v>
      </c>
      <c r="AW233" s="14" t="s">
        <v>34</v>
      </c>
      <c r="AX233" s="14" t="s">
        <v>76</v>
      </c>
      <c r="AY233" s="265" t="s">
        <v>171</v>
      </c>
    </row>
    <row r="234" s="2" customFormat="1" ht="37.8" customHeight="1">
      <c r="A234" s="38"/>
      <c r="B234" s="39"/>
      <c r="C234" s="226" t="s">
        <v>238</v>
      </c>
      <c r="D234" s="226" t="s">
        <v>173</v>
      </c>
      <c r="E234" s="227" t="s">
        <v>239</v>
      </c>
      <c r="F234" s="228" t="s">
        <v>240</v>
      </c>
      <c r="G234" s="229" t="s">
        <v>176</v>
      </c>
      <c r="H234" s="230">
        <v>992.39999999999998</v>
      </c>
      <c r="I234" s="231"/>
      <c r="J234" s="232">
        <f>ROUND(I234*H234,2)</f>
        <v>0</v>
      </c>
      <c r="K234" s="228" t="s">
        <v>177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178</v>
      </c>
      <c r="AT234" s="237" t="s">
        <v>173</v>
      </c>
      <c r="AU234" s="237" t="s">
        <v>85</v>
      </c>
      <c r="AY234" s="17" t="s">
        <v>171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178</v>
      </c>
      <c r="BM234" s="237" t="s">
        <v>241</v>
      </c>
    </row>
    <row r="235" s="2" customFormat="1">
      <c r="A235" s="38"/>
      <c r="B235" s="39"/>
      <c r="C235" s="40"/>
      <c r="D235" s="239" t="s">
        <v>180</v>
      </c>
      <c r="E235" s="40"/>
      <c r="F235" s="240" t="s">
        <v>242</v>
      </c>
      <c r="G235" s="40"/>
      <c r="H235" s="40"/>
      <c r="I235" s="241"/>
      <c r="J235" s="40"/>
      <c r="K235" s="40"/>
      <c r="L235" s="44"/>
      <c r="M235" s="242"/>
      <c r="N235" s="24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180</v>
      </c>
      <c r="AU235" s="17" t="s">
        <v>85</v>
      </c>
    </row>
    <row r="236" s="2" customFormat="1">
      <c r="A236" s="38"/>
      <c r="B236" s="39"/>
      <c r="C236" s="40"/>
      <c r="D236" s="246" t="s">
        <v>243</v>
      </c>
      <c r="E236" s="40"/>
      <c r="F236" s="266" t="s">
        <v>244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243</v>
      </c>
      <c r="AU236" s="17" t="s">
        <v>85</v>
      </c>
    </row>
    <row r="237" s="14" customFormat="1">
      <c r="A237" s="14"/>
      <c r="B237" s="255"/>
      <c r="C237" s="256"/>
      <c r="D237" s="246" t="s">
        <v>182</v>
      </c>
      <c r="E237" s="256"/>
      <c r="F237" s="258" t="s">
        <v>245</v>
      </c>
      <c r="G237" s="256"/>
      <c r="H237" s="259">
        <v>992.39999999999998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182</v>
      </c>
      <c r="AU237" s="265" t="s">
        <v>85</v>
      </c>
      <c r="AV237" s="14" t="s">
        <v>85</v>
      </c>
      <c r="AW237" s="14" t="s">
        <v>4</v>
      </c>
      <c r="AX237" s="14" t="s">
        <v>83</v>
      </c>
      <c r="AY237" s="265" t="s">
        <v>171</v>
      </c>
    </row>
    <row r="238" s="2" customFormat="1" ht="37.8" customHeight="1">
      <c r="A238" s="38"/>
      <c r="B238" s="39"/>
      <c r="C238" s="226" t="s">
        <v>8</v>
      </c>
      <c r="D238" s="226" t="s">
        <v>173</v>
      </c>
      <c r="E238" s="227" t="s">
        <v>246</v>
      </c>
      <c r="F238" s="228" t="s">
        <v>247</v>
      </c>
      <c r="G238" s="229" t="s">
        <v>176</v>
      </c>
      <c r="H238" s="230">
        <v>74.430000000000007</v>
      </c>
      <c r="I238" s="231"/>
      <c r="J238" s="232">
        <f>ROUND(I238*H238,2)</f>
        <v>0</v>
      </c>
      <c r="K238" s="228" t="s">
        <v>177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178</v>
      </c>
      <c r="AT238" s="237" t="s">
        <v>173</v>
      </c>
      <c r="AU238" s="237" t="s">
        <v>85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178</v>
      </c>
      <c r="BM238" s="237" t="s">
        <v>248</v>
      </c>
    </row>
    <row r="239" s="2" customFormat="1">
      <c r="A239" s="38"/>
      <c r="B239" s="39"/>
      <c r="C239" s="40"/>
      <c r="D239" s="239" t="s">
        <v>180</v>
      </c>
      <c r="E239" s="40"/>
      <c r="F239" s="240" t="s">
        <v>249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180</v>
      </c>
      <c r="AU239" s="17" t="s">
        <v>85</v>
      </c>
    </row>
    <row r="240" s="13" customFormat="1">
      <c r="A240" s="13"/>
      <c r="B240" s="244"/>
      <c r="C240" s="245"/>
      <c r="D240" s="246" t="s">
        <v>182</v>
      </c>
      <c r="E240" s="247" t="s">
        <v>1</v>
      </c>
      <c r="F240" s="248" t="s">
        <v>236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182</v>
      </c>
      <c r="AU240" s="254" t="s">
        <v>85</v>
      </c>
      <c r="AV240" s="13" t="s">
        <v>83</v>
      </c>
      <c r="AW240" s="13" t="s">
        <v>34</v>
      </c>
      <c r="AX240" s="13" t="s">
        <v>76</v>
      </c>
      <c r="AY240" s="254" t="s">
        <v>171</v>
      </c>
    </row>
    <row r="241" s="13" customFormat="1">
      <c r="A241" s="13"/>
      <c r="B241" s="244"/>
      <c r="C241" s="245"/>
      <c r="D241" s="246" t="s">
        <v>182</v>
      </c>
      <c r="E241" s="247" t="s">
        <v>1</v>
      </c>
      <c r="F241" s="248" t="s">
        <v>184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182</v>
      </c>
      <c r="AU241" s="254" t="s">
        <v>85</v>
      </c>
      <c r="AV241" s="13" t="s">
        <v>83</v>
      </c>
      <c r="AW241" s="13" t="s">
        <v>34</v>
      </c>
      <c r="AX241" s="13" t="s">
        <v>76</v>
      </c>
      <c r="AY241" s="254" t="s">
        <v>171</v>
      </c>
    </row>
    <row r="242" s="14" customFormat="1">
      <c r="A242" s="14"/>
      <c r="B242" s="255"/>
      <c r="C242" s="256"/>
      <c r="D242" s="246" t="s">
        <v>182</v>
      </c>
      <c r="E242" s="257" t="s">
        <v>1</v>
      </c>
      <c r="F242" s="258" t="s">
        <v>250</v>
      </c>
      <c r="G242" s="256"/>
      <c r="H242" s="259">
        <v>74.430000000000007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182</v>
      </c>
      <c r="AU242" s="265" t="s">
        <v>85</v>
      </c>
      <c r="AV242" s="14" t="s">
        <v>85</v>
      </c>
      <c r="AW242" s="14" t="s">
        <v>34</v>
      </c>
      <c r="AX242" s="14" t="s">
        <v>76</v>
      </c>
      <c r="AY242" s="265" t="s">
        <v>171</v>
      </c>
    </row>
    <row r="243" s="2" customFormat="1" ht="37.8" customHeight="1">
      <c r="A243" s="38"/>
      <c r="B243" s="39"/>
      <c r="C243" s="226" t="s">
        <v>251</v>
      </c>
      <c r="D243" s="226" t="s">
        <v>173</v>
      </c>
      <c r="E243" s="227" t="s">
        <v>252</v>
      </c>
      <c r="F243" s="228" t="s">
        <v>253</v>
      </c>
      <c r="G243" s="229" t="s">
        <v>176</v>
      </c>
      <c r="H243" s="230">
        <v>1488.5999999999999</v>
      </c>
      <c r="I243" s="231"/>
      <c r="J243" s="232">
        <f>ROUND(I243*H243,2)</f>
        <v>0</v>
      </c>
      <c r="K243" s="228" t="s">
        <v>177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178</v>
      </c>
      <c r="AT243" s="237" t="s">
        <v>173</v>
      </c>
      <c r="AU243" s="237" t="s">
        <v>85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178</v>
      </c>
      <c r="BM243" s="237" t="s">
        <v>254</v>
      </c>
    </row>
    <row r="244" s="2" customFormat="1">
      <c r="A244" s="38"/>
      <c r="B244" s="39"/>
      <c r="C244" s="40"/>
      <c r="D244" s="239" t="s">
        <v>180</v>
      </c>
      <c r="E244" s="40"/>
      <c r="F244" s="240" t="s">
        <v>255</v>
      </c>
      <c r="G244" s="40"/>
      <c r="H244" s="40"/>
      <c r="I244" s="241"/>
      <c r="J244" s="40"/>
      <c r="K244" s="40"/>
      <c r="L244" s="44"/>
      <c r="M244" s="242"/>
      <c r="N244" s="24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180</v>
      </c>
      <c r="AU244" s="17" t="s">
        <v>85</v>
      </c>
    </row>
    <row r="245" s="2" customFormat="1">
      <c r="A245" s="38"/>
      <c r="B245" s="39"/>
      <c r="C245" s="40"/>
      <c r="D245" s="246" t="s">
        <v>243</v>
      </c>
      <c r="E245" s="40"/>
      <c r="F245" s="266" t="s">
        <v>244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243</v>
      </c>
      <c r="AU245" s="17" t="s">
        <v>85</v>
      </c>
    </row>
    <row r="246" s="14" customFormat="1">
      <c r="A246" s="14"/>
      <c r="B246" s="255"/>
      <c r="C246" s="256"/>
      <c r="D246" s="246" t="s">
        <v>182</v>
      </c>
      <c r="E246" s="256"/>
      <c r="F246" s="258" t="s">
        <v>256</v>
      </c>
      <c r="G246" s="256"/>
      <c r="H246" s="259">
        <v>1488.5999999999999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182</v>
      </c>
      <c r="AU246" s="265" t="s">
        <v>85</v>
      </c>
      <c r="AV246" s="14" t="s">
        <v>85</v>
      </c>
      <c r="AW246" s="14" t="s">
        <v>4</v>
      </c>
      <c r="AX246" s="14" t="s">
        <v>83</v>
      </c>
      <c r="AY246" s="265" t="s">
        <v>171</v>
      </c>
    </row>
    <row r="247" s="2" customFormat="1" ht="33" customHeight="1">
      <c r="A247" s="38"/>
      <c r="B247" s="39"/>
      <c r="C247" s="226" t="s">
        <v>257</v>
      </c>
      <c r="D247" s="226" t="s">
        <v>173</v>
      </c>
      <c r="E247" s="227" t="s">
        <v>258</v>
      </c>
      <c r="F247" s="228" t="s">
        <v>259</v>
      </c>
      <c r="G247" s="229" t="s">
        <v>260</v>
      </c>
      <c r="H247" s="230">
        <v>243.13800000000001</v>
      </c>
      <c r="I247" s="231"/>
      <c r="J247" s="232">
        <f>ROUND(I247*H247,2)</f>
        <v>0</v>
      </c>
      <c r="K247" s="228" t="s">
        <v>177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178</v>
      </c>
      <c r="AT247" s="237" t="s">
        <v>173</v>
      </c>
      <c r="AU247" s="237" t="s">
        <v>85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178</v>
      </c>
      <c r="BM247" s="237" t="s">
        <v>261</v>
      </c>
    </row>
    <row r="248" s="2" customFormat="1">
      <c r="A248" s="38"/>
      <c r="B248" s="39"/>
      <c r="C248" s="40"/>
      <c r="D248" s="239" t="s">
        <v>180</v>
      </c>
      <c r="E248" s="40"/>
      <c r="F248" s="240" t="s">
        <v>262</v>
      </c>
      <c r="G248" s="40"/>
      <c r="H248" s="40"/>
      <c r="I248" s="241"/>
      <c r="J248" s="40"/>
      <c r="K248" s="40"/>
      <c r="L248" s="44"/>
      <c r="M248" s="242"/>
      <c r="N248" s="24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180</v>
      </c>
      <c r="AU248" s="17" t="s">
        <v>85</v>
      </c>
    </row>
    <row r="249" s="2" customFormat="1">
      <c r="A249" s="38"/>
      <c r="B249" s="39"/>
      <c r="C249" s="40"/>
      <c r="D249" s="246" t="s">
        <v>243</v>
      </c>
      <c r="E249" s="40"/>
      <c r="F249" s="266" t="s">
        <v>263</v>
      </c>
      <c r="G249" s="40"/>
      <c r="H249" s="40"/>
      <c r="I249" s="241"/>
      <c r="J249" s="40"/>
      <c r="K249" s="40"/>
      <c r="L249" s="44"/>
      <c r="M249" s="242"/>
      <c r="N249" s="243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243</v>
      </c>
      <c r="AU249" s="17" t="s">
        <v>85</v>
      </c>
    </row>
    <row r="250" s="14" customFormat="1">
      <c r="A250" s="14"/>
      <c r="B250" s="255"/>
      <c r="C250" s="256"/>
      <c r="D250" s="246" t="s">
        <v>182</v>
      </c>
      <c r="E250" s="257" t="s">
        <v>1</v>
      </c>
      <c r="F250" s="258" t="s">
        <v>264</v>
      </c>
      <c r="G250" s="256"/>
      <c r="H250" s="259">
        <v>94.278000000000006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182</v>
      </c>
      <c r="AU250" s="265" t="s">
        <v>85</v>
      </c>
      <c r="AV250" s="14" t="s">
        <v>85</v>
      </c>
      <c r="AW250" s="14" t="s">
        <v>34</v>
      </c>
      <c r="AX250" s="14" t="s">
        <v>76</v>
      </c>
      <c r="AY250" s="265" t="s">
        <v>171</v>
      </c>
    </row>
    <row r="251" s="14" customFormat="1">
      <c r="A251" s="14"/>
      <c r="B251" s="255"/>
      <c r="C251" s="256"/>
      <c r="D251" s="246" t="s">
        <v>182</v>
      </c>
      <c r="E251" s="257" t="s">
        <v>1</v>
      </c>
      <c r="F251" s="258" t="s">
        <v>265</v>
      </c>
      <c r="G251" s="256"/>
      <c r="H251" s="259">
        <v>148.86000000000001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182</v>
      </c>
      <c r="AU251" s="265" t="s">
        <v>85</v>
      </c>
      <c r="AV251" s="14" t="s">
        <v>85</v>
      </c>
      <c r="AW251" s="14" t="s">
        <v>34</v>
      </c>
      <c r="AX251" s="14" t="s">
        <v>76</v>
      </c>
      <c r="AY251" s="265" t="s">
        <v>171</v>
      </c>
    </row>
    <row r="252" s="2" customFormat="1" ht="16.5" customHeight="1">
      <c r="A252" s="38"/>
      <c r="B252" s="39"/>
      <c r="C252" s="226" t="s">
        <v>266</v>
      </c>
      <c r="D252" s="226" t="s">
        <v>173</v>
      </c>
      <c r="E252" s="227" t="s">
        <v>267</v>
      </c>
      <c r="F252" s="228" t="s">
        <v>268</v>
      </c>
      <c r="G252" s="229" t="s">
        <v>176</v>
      </c>
      <c r="H252" s="230">
        <v>124.05</v>
      </c>
      <c r="I252" s="231"/>
      <c r="J252" s="232">
        <f>ROUND(I252*H252,2)</f>
        <v>0</v>
      </c>
      <c r="K252" s="228" t="s">
        <v>177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178</v>
      </c>
      <c r="AT252" s="237" t="s">
        <v>173</v>
      </c>
      <c r="AU252" s="237" t="s">
        <v>85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178</v>
      </c>
      <c r="BM252" s="237" t="s">
        <v>269</v>
      </c>
    </row>
    <row r="253" s="2" customFormat="1">
      <c r="A253" s="38"/>
      <c r="B253" s="39"/>
      <c r="C253" s="40"/>
      <c r="D253" s="239" t="s">
        <v>180</v>
      </c>
      <c r="E253" s="40"/>
      <c r="F253" s="240" t="s">
        <v>270</v>
      </c>
      <c r="G253" s="40"/>
      <c r="H253" s="40"/>
      <c r="I253" s="241"/>
      <c r="J253" s="40"/>
      <c r="K253" s="40"/>
      <c r="L253" s="44"/>
      <c r="M253" s="242"/>
      <c r="N253" s="243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180</v>
      </c>
      <c r="AU253" s="17" t="s">
        <v>85</v>
      </c>
    </row>
    <row r="254" s="14" customFormat="1">
      <c r="A254" s="14"/>
      <c r="B254" s="255"/>
      <c r="C254" s="256"/>
      <c r="D254" s="246" t="s">
        <v>182</v>
      </c>
      <c r="E254" s="257" t="s">
        <v>1</v>
      </c>
      <c r="F254" s="258" t="s">
        <v>271</v>
      </c>
      <c r="G254" s="256"/>
      <c r="H254" s="259">
        <v>124.05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182</v>
      </c>
      <c r="AU254" s="265" t="s">
        <v>85</v>
      </c>
      <c r="AV254" s="14" t="s">
        <v>85</v>
      </c>
      <c r="AW254" s="14" t="s">
        <v>34</v>
      </c>
      <c r="AX254" s="14" t="s">
        <v>76</v>
      </c>
      <c r="AY254" s="265" t="s">
        <v>171</v>
      </c>
    </row>
    <row r="255" s="2" customFormat="1" ht="24.15" customHeight="1">
      <c r="A255" s="38"/>
      <c r="B255" s="39"/>
      <c r="C255" s="226" t="s">
        <v>272</v>
      </c>
      <c r="D255" s="226" t="s">
        <v>173</v>
      </c>
      <c r="E255" s="227" t="s">
        <v>273</v>
      </c>
      <c r="F255" s="228" t="s">
        <v>274</v>
      </c>
      <c r="G255" s="229" t="s">
        <v>176</v>
      </c>
      <c r="H255" s="230">
        <v>60.439</v>
      </c>
      <c r="I255" s="231"/>
      <c r="J255" s="232">
        <f>ROUND(I255*H255,2)</f>
        <v>0</v>
      </c>
      <c r="K255" s="228" t="s">
        <v>177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178</v>
      </c>
      <c r="AT255" s="237" t="s">
        <v>173</v>
      </c>
      <c r="AU255" s="237" t="s">
        <v>85</v>
      </c>
      <c r="AY255" s="17" t="s">
        <v>171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178</v>
      </c>
      <c r="BM255" s="237" t="s">
        <v>275</v>
      </c>
    </row>
    <row r="256" s="2" customFormat="1">
      <c r="A256" s="38"/>
      <c r="B256" s="39"/>
      <c r="C256" s="40"/>
      <c r="D256" s="239" t="s">
        <v>180</v>
      </c>
      <c r="E256" s="40"/>
      <c r="F256" s="240" t="s">
        <v>276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180</v>
      </c>
      <c r="AU256" s="17" t="s">
        <v>85</v>
      </c>
    </row>
    <row r="257" s="2" customFormat="1">
      <c r="A257" s="38"/>
      <c r="B257" s="39"/>
      <c r="C257" s="40"/>
      <c r="D257" s="246" t="s">
        <v>243</v>
      </c>
      <c r="E257" s="40"/>
      <c r="F257" s="266" t="s">
        <v>277</v>
      </c>
      <c r="G257" s="40"/>
      <c r="H257" s="40"/>
      <c r="I257" s="241"/>
      <c r="J257" s="40"/>
      <c r="K257" s="40"/>
      <c r="L257" s="44"/>
      <c r="M257" s="242"/>
      <c r="N257" s="24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243</v>
      </c>
      <c r="AU257" s="17" t="s">
        <v>85</v>
      </c>
    </row>
    <row r="258" s="13" customFormat="1">
      <c r="A258" s="13"/>
      <c r="B258" s="244"/>
      <c r="C258" s="245"/>
      <c r="D258" s="246" t="s">
        <v>182</v>
      </c>
      <c r="E258" s="247" t="s">
        <v>1</v>
      </c>
      <c r="F258" s="248" t="s">
        <v>236</v>
      </c>
      <c r="G258" s="245"/>
      <c r="H258" s="247" t="s">
        <v>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182</v>
      </c>
      <c r="AU258" s="254" t="s">
        <v>85</v>
      </c>
      <c r="AV258" s="13" t="s">
        <v>83</v>
      </c>
      <c r="AW258" s="13" t="s">
        <v>34</v>
      </c>
      <c r="AX258" s="13" t="s">
        <v>76</v>
      </c>
      <c r="AY258" s="254" t="s">
        <v>171</v>
      </c>
    </row>
    <row r="259" s="13" customFormat="1">
      <c r="A259" s="13"/>
      <c r="B259" s="244"/>
      <c r="C259" s="245"/>
      <c r="D259" s="246" t="s">
        <v>182</v>
      </c>
      <c r="E259" s="247" t="s">
        <v>1</v>
      </c>
      <c r="F259" s="248" t="s">
        <v>184</v>
      </c>
      <c r="G259" s="245"/>
      <c r="H259" s="247" t="s">
        <v>1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4" t="s">
        <v>182</v>
      </c>
      <c r="AU259" s="254" t="s">
        <v>85</v>
      </c>
      <c r="AV259" s="13" t="s">
        <v>83</v>
      </c>
      <c r="AW259" s="13" t="s">
        <v>34</v>
      </c>
      <c r="AX259" s="13" t="s">
        <v>76</v>
      </c>
      <c r="AY259" s="254" t="s">
        <v>171</v>
      </c>
    </row>
    <row r="260" s="14" customFormat="1">
      <c r="A260" s="14"/>
      <c r="B260" s="255"/>
      <c r="C260" s="256"/>
      <c r="D260" s="246" t="s">
        <v>182</v>
      </c>
      <c r="E260" s="257" t="s">
        <v>1</v>
      </c>
      <c r="F260" s="258" t="s">
        <v>278</v>
      </c>
      <c r="G260" s="256"/>
      <c r="H260" s="259">
        <v>124.05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182</v>
      </c>
      <c r="AU260" s="265" t="s">
        <v>85</v>
      </c>
      <c r="AV260" s="14" t="s">
        <v>85</v>
      </c>
      <c r="AW260" s="14" t="s">
        <v>34</v>
      </c>
      <c r="AX260" s="14" t="s">
        <v>76</v>
      </c>
      <c r="AY260" s="265" t="s">
        <v>171</v>
      </c>
    </row>
    <row r="261" s="13" customFormat="1">
      <c r="A261" s="13"/>
      <c r="B261" s="244"/>
      <c r="C261" s="245"/>
      <c r="D261" s="246" t="s">
        <v>182</v>
      </c>
      <c r="E261" s="247" t="s">
        <v>1</v>
      </c>
      <c r="F261" s="248" t="s">
        <v>184</v>
      </c>
      <c r="G261" s="245"/>
      <c r="H261" s="247" t="s">
        <v>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4" t="s">
        <v>182</v>
      </c>
      <c r="AU261" s="254" t="s">
        <v>85</v>
      </c>
      <c r="AV261" s="13" t="s">
        <v>83</v>
      </c>
      <c r="AW261" s="13" t="s">
        <v>34</v>
      </c>
      <c r="AX261" s="13" t="s">
        <v>76</v>
      </c>
      <c r="AY261" s="254" t="s">
        <v>171</v>
      </c>
    </row>
    <row r="262" s="13" customFormat="1">
      <c r="A262" s="13"/>
      <c r="B262" s="244"/>
      <c r="C262" s="245"/>
      <c r="D262" s="246" t="s">
        <v>182</v>
      </c>
      <c r="E262" s="247" t="s">
        <v>1</v>
      </c>
      <c r="F262" s="248" t="s">
        <v>279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182</v>
      </c>
      <c r="AU262" s="254" t="s">
        <v>85</v>
      </c>
      <c r="AV262" s="13" t="s">
        <v>83</v>
      </c>
      <c r="AW262" s="13" t="s">
        <v>34</v>
      </c>
      <c r="AX262" s="13" t="s">
        <v>76</v>
      </c>
      <c r="AY262" s="254" t="s">
        <v>171</v>
      </c>
    </row>
    <row r="263" s="14" customFormat="1">
      <c r="A263" s="14"/>
      <c r="B263" s="255"/>
      <c r="C263" s="256"/>
      <c r="D263" s="246" t="s">
        <v>182</v>
      </c>
      <c r="E263" s="257" t="s">
        <v>1</v>
      </c>
      <c r="F263" s="258" t="s">
        <v>280</v>
      </c>
      <c r="G263" s="256"/>
      <c r="H263" s="259">
        <v>-13.327999999999999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182</v>
      </c>
      <c r="AU263" s="265" t="s">
        <v>85</v>
      </c>
      <c r="AV263" s="14" t="s">
        <v>85</v>
      </c>
      <c r="AW263" s="14" t="s">
        <v>34</v>
      </c>
      <c r="AX263" s="14" t="s">
        <v>76</v>
      </c>
      <c r="AY263" s="265" t="s">
        <v>171</v>
      </c>
    </row>
    <row r="264" s="14" customFormat="1">
      <c r="A264" s="14"/>
      <c r="B264" s="255"/>
      <c r="C264" s="256"/>
      <c r="D264" s="246" t="s">
        <v>182</v>
      </c>
      <c r="E264" s="257" t="s">
        <v>1</v>
      </c>
      <c r="F264" s="258" t="s">
        <v>281</v>
      </c>
      <c r="G264" s="256"/>
      <c r="H264" s="259">
        <v>-46.482999999999997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182</v>
      </c>
      <c r="AU264" s="265" t="s">
        <v>85</v>
      </c>
      <c r="AV264" s="14" t="s">
        <v>85</v>
      </c>
      <c r="AW264" s="14" t="s">
        <v>34</v>
      </c>
      <c r="AX264" s="14" t="s">
        <v>76</v>
      </c>
      <c r="AY264" s="265" t="s">
        <v>171</v>
      </c>
    </row>
    <row r="265" s="14" customFormat="1">
      <c r="A265" s="14"/>
      <c r="B265" s="255"/>
      <c r="C265" s="256"/>
      <c r="D265" s="246" t="s">
        <v>182</v>
      </c>
      <c r="E265" s="257" t="s">
        <v>1</v>
      </c>
      <c r="F265" s="258" t="s">
        <v>282</v>
      </c>
      <c r="G265" s="256"/>
      <c r="H265" s="259">
        <v>-3.7999999999999998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182</v>
      </c>
      <c r="AU265" s="265" t="s">
        <v>85</v>
      </c>
      <c r="AV265" s="14" t="s">
        <v>85</v>
      </c>
      <c r="AW265" s="14" t="s">
        <v>34</v>
      </c>
      <c r="AX265" s="14" t="s">
        <v>76</v>
      </c>
      <c r="AY265" s="265" t="s">
        <v>171</v>
      </c>
    </row>
    <row r="266" s="2" customFormat="1" ht="16.5" customHeight="1">
      <c r="A266" s="38"/>
      <c r="B266" s="39"/>
      <c r="C266" s="267" t="s">
        <v>283</v>
      </c>
      <c r="D266" s="267" t="s">
        <v>284</v>
      </c>
      <c r="E266" s="268" t="s">
        <v>285</v>
      </c>
      <c r="F266" s="269" t="s">
        <v>286</v>
      </c>
      <c r="G266" s="270" t="s">
        <v>260</v>
      </c>
      <c r="H266" s="271">
        <v>114.834</v>
      </c>
      <c r="I266" s="272"/>
      <c r="J266" s="273">
        <f>ROUND(I266*H266,2)</f>
        <v>0</v>
      </c>
      <c r="K266" s="269" t="s">
        <v>177</v>
      </c>
      <c r="L266" s="274"/>
      <c r="M266" s="275" t="s">
        <v>1</v>
      </c>
      <c r="N266" s="276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220</v>
      </c>
      <c r="AT266" s="237" t="s">
        <v>284</v>
      </c>
      <c r="AU266" s="237" t="s">
        <v>85</v>
      </c>
      <c r="AY266" s="17" t="s">
        <v>171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83</v>
      </c>
      <c r="BK266" s="238">
        <f>ROUND(I266*H266,2)</f>
        <v>0</v>
      </c>
      <c r="BL266" s="17" t="s">
        <v>178</v>
      </c>
      <c r="BM266" s="237" t="s">
        <v>287</v>
      </c>
    </row>
    <row r="267" s="14" customFormat="1">
      <c r="A267" s="14"/>
      <c r="B267" s="255"/>
      <c r="C267" s="256"/>
      <c r="D267" s="246" t="s">
        <v>182</v>
      </c>
      <c r="E267" s="256"/>
      <c r="F267" s="258" t="s">
        <v>288</v>
      </c>
      <c r="G267" s="256"/>
      <c r="H267" s="259">
        <v>114.834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182</v>
      </c>
      <c r="AU267" s="265" t="s">
        <v>85</v>
      </c>
      <c r="AV267" s="14" t="s">
        <v>85</v>
      </c>
      <c r="AW267" s="14" t="s">
        <v>4</v>
      </c>
      <c r="AX267" s="14" t="s">
        <v>83</v>
      </c>
      <c r="AY267" s="265" t="s">
        <v>171</v>
      </c>
    </row>
    <row r="268" s="2" customFormat="1" ht="24.15" customHeight="1">
      <c r="A268" s="38"/>
      <c r="B268" s="39"/>
      <c r="C268" s="226" t="s">
        <v>289</v>
      </c>
      <c r="D268" s="226" t="s">
        <v>173</v>
      </c>
      <c r="E268" s="227" t="s">
        <v>290</v>
      </c>
      <c r="F268" s="228" t="s">
        <v>291</v>
      </c>
      <c r="G268" s="229" t="s">
        <v>292</v>
      </c>
      <c r="H268" s="230">
        <v>20.210000000000001</v>
      </c>
      <c r="I268" s="231"/>
      <c r="J268" s="232">
        <f>ROUND(I268*H268,2)</f>
        <v>0</v>
      </c>
      <c r="K268" s="228" t="s">
        <v>177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178</v>
      </c>
      <c r="AT268" s="237" t="s">
        <v>173</v>
      </c>
      <c r="AU268" s="237" t="s">
        <v>85</v>
      </c>
      <c r="AY268" s="17" t="s">
        <v>171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178</v>
      </c>
      <c r="BM268" s="237" t="s">
        <v>293</v>
      </c>
    </row>
    <row r="269" s="2" customFormat="1">
      <c r="A269" s="38"/>
      <c r="B269" s="39"/>
      <c r="C269" s="40"/>
      <c r="D269" s="239" t="s">
        <v>180</v>
      </c>
      <c r="E269" s="40"/>
      <c r="F269" s="240" t="s">
        <v>294</v>
      </c>
      <c r="G269" s="40"/>
      <c r="H269" s="40"/>
      <c r="I269" s="241"/>
      <c r="J269" s="40"/>
      <c r="K269" s="40"/>
      <c r="L269" s="44"/>
      <c r="M269" s="242"/>
      <c r="N269" s="243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180</v>
      </c>
      <c r="AU269" s="17" t="s">
        <v>85</v>
      </c>
    </row>
    <row r="270" s="2" customFormat="1">
      <c r="A270" s="38"/>
      <c r="B270" s="39"/>
      <c r="C270" s="40"/>
      <c r="D270" s="246" t="s">
        <v>243</v>
      </c>
      <c r="E270" s="40"/>
      <c r="F270" s="266" t="s">
        <v>295</v>
      </c>
      <c r="G270" s="40"/>
      <c r="H270" s="40"/>
      <c r="I270" s="241"/>
      <c r="J270" s="40"/>
      <c r="K270" s="40"/>
      <c r="L270" s="44"/>
      <c r="M270" s="242"/>
      <c r="N270" s="24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243</v>
      </c>
      <c r="AU270" s="17" t="s">
        <v>85</v>
      </c>
    </row>
    <row r="271" s="13" customFormat="1">
      <c r="A271" s="13"/>
      <c r="B271" s="244"/>
      <c r="C271" s="245"/>
      <c r="D271" s="246" t="s">
        <v>182</v>
      </c>
      <c r="E271" s="247" t="s">
        <v>1</v>
      </c>
      <c r="F271" s="248" t="s">
        <v>236</v>
      </c>
      <c r="G271" s="245"/>
      <c r="H271" s="247" t="s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182</v>
      </c>
      <c r="AU271" s="254" t="s">
        <v>85</v>
      </c>
      <c r="AV271" s="13" t="s">
        <v>83</v>
      </c>
      <c r="AW271" s="13" t="s">
        <v>34</v>
      </c>
      <c r="AX271" s="13" t="s">
        <v>76</v>
      </c>
      <c r="AY271" s="254" t="s">
        <v>171</v>
      </c>
    </row>
    <row r="272" s="13" customFormat="1">
      <c r="A272" s="13"/>
      <c r="B272" s="244"/>
      <c r="C272" s="245"/>
      <c r="D272" s="246" t="s">
        <v>182</v>
      </c>
      <c r="E272" s="247" t="s">
        <v>1</v>
      </c>
      <c r="F272" s="248" t="s">
        <v>184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182</v>
      </c>
      <c r="AU272" s="254" t="s">
        <v>85</v>
      </c>
      <c r="AV272" s="13" t="s">
        <v>83</v>
      </c>
      <c r="AW272" s="13" t="s">
        <v>34</v>
      </c>
      <c r="AX272" s="13" t="s">
        <v>76</v>
      </c>
      <c r="AY272" s="254" t="s">
        <v>171</v>
      </c>
    </row>
    <row r="273" s="13" customFormat="1">
      <c r="A273" s="13"/>
      <c r="B273" s="244"/>
      <c r="C273" s="245"/>
      <c r="D273" s="246" t="s">
        <v>182</v>
      </c>
      <c r="E273" s="247" t="s">
        <v>1</v>
      </c>
      <c r="F273" s="248" t="s">
        <v>296</v>
      </c>
      <c r="G273" s="245"/>
      <c r="H273" s="247" t="s">
        <v>1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4" t="s">
        <v>182</v>
      </c>
      <c r="AU273" s="254" t="s">
        <v>85</v>
      </c>
      <c r="AV273" s="13" t="s">
        <v>83</v>
      </c>
      <c r="AW273" s="13" t="s">
        <v>34</v>
      </c>
      <c r="AX273" s="13" t="s">
        <v>76</v>
      </c>
      <c r="AY273" s="254" t="s">
        <v>171</v>
      </c>
    </row>
    <row r="274" s="13" customFormat="1">
      <c r="A274" s="13"/>
      <c r="B274" s="244"/>
      <c r="C274" s="245"/>
      <c r="D274" s="246" t="s">
        <v>182</v>
      </c>
      <c r="E274" s="247" t="s">
        <v>1</v>
      </c>
      <c r="F274" s="248" t="s">
        <v>184</v>
      </c>
      <c r="G274" s="245"/>
      <c r="H274" s="247" t="s">
        <v>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4" t="s">
        <v>182</v>
      </c>
      <c r="AU274" s="254" t="s">
        <v>85</v>
      </c>
      <c r="AV274" s="13" t="s">
        <v>83</v>
      </c>
      <c r="AW274" s="13" t="s">
        <v>34</v>
      </c>
      <c r="AX274" s="13" t="s">
        <v>76</v>
      </c>
      <c r="AY274" s="254" t="s">
        <v>171</v>
      </c>
    </row>
    <row r="275" s="14" customFormat="1">
      <c r="A275" s="14"/>
      <c r="B275" s="255"/>
      <c r="C275" s="256"/>
      <c r="D275" s="246" t="s">
        <v>182</v>
      </c>
      <c r="E275" s="257" t="s">
        <v>1</v>
      </c>
      <c r="F275" s="258" t="s">
        <v>297</v>
      </c>
      <c r="G275" s="256"/>
      <c r="H275" s="259">
        <v>20.210000000000001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5" t="s">
        <v>182</v>
      </c>
      <c r="AU275" s="265" t="s">
        <v>85</v>
      </c>
      <c r="AV275" s="14" t="s">
        <v>85</v>
      </c>
      <c r="AW275" s="14" t="s">
        <v>34</v>
      </c>
      <c r="AX275" s="14" t="s">
        <v>76</v>
      </c>
      <c r="AY275" s="265" t="s">
        <v>171</v>
      </c>
    </row>
    <row r="276" s="12" customFormat="1" ht="22.8" customHeight="1">
      <c r="A276" s="12"/>
      <c r="B276" s="210"/>
      <c r="C276" s="211"/>
      <c r="D276" s="212" t="s">
        <v>75</v>
      </c>
      <c r="E276" s="224" t="s">
        <v>85</v>
      </c>
      <c r="F276" s="224" t="s">
        <v>298</v>
      </c>
      <c r="G276" s="211"/>
      <c r="H276" s="211"/>
      <c r="I276" s="214"/>
      <c r="J276" s="225">
        <f>BK276</f>
        <v>0</v>
      </c>
      <c r="K276" s="211"/>
      <c r="L276" s="216"/>
      <c r="M276" s="217"/>
      <c r="N276" s="218"/>
      <c r="O276" s="218"/>
      <c r="P276" s="219">
        <f>SUM(P277:P353)</f>
        <v>0</v>
      </c>
      <c r="Q276" s="218"/>
      <c r="R276" s="219">
        <f>SUM(R277:R353)</f>
        <v>56.681473629999999</v>
      </c>
      <c r="S276" s="218"/>
      <c r="T276" s="220">
        <f>SUM(T277:T353)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1" t="s">
        <v>83</v>
      </c>
      <c r="AT276" s="222" t="s">
        <v>75</v>
      </c>
      <c r="AU276" s="222" t="s">
        <v>83</v>
      </c>
      <c r="AY276" s="221" t="s">
        <v>171</v>
      </c>
      <c r="BK276" s="223">
        <f>SUM(BK277:BK353)</f>
        <v>0</v>
      </c>
    </row>
    <row r="277" s="2" customFormat="1" ht="24.15" customHeight="1">
      <c r="A277" s="38"/>
      <c r="B277" s="39"/>
      <c r="C277" s="226" t="s">
        <v>299</v>
      </c>
      <c r="D277" s="226" t="s">
        <v>173</v>
      </c>
      <c r="E277" s="227" t="s">
        <v>300</v>
      </c>
      <c r="F277" s="228" t="s">
        <v>301</v>
      </c>
      <c r="G277" s="229" t="s">
        <v>176</v>
      </c>
      <c r="H277" s="230">
        <v>6.3529999999999998</v>
      </c>
      <c r="I277" s="231"/>
      <c r="J277" s="232">
        <f>ROUND(I277*H277,2)</f>
        <v>0</v>
      </c>
      <c r="K277" s="228" t="s">
        <v>177</v>
      </c>
      <c r="L277" s="44"/>
      <c r="M277" s="233" t="s">
        <v>1</v>
      </c>
      <c r="N277" s="234" t="s">
        <v>41</v>
      </c>
      <c r="O277" s="91"/>
      <c r="P277" s="235">
        <f>O277*H277</f>
        <v>0</v>
      </c>
      <c r="Q277" s="235">
        <v>2.1600000000000001</v>
      </c>
      <c r="R277" s="235">
        <f>Q277*H277</f>
        <v>13.722480000000001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178</v>
      </c>
      <c r="AT277" s="237" t="s">
        <v>173</v>
      </c>
      <c r="AU277" s="237" t="s">
        <v>85</v>
      </c>
      <c r="AY277" s="17" t="s">
        <v>171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83</v>
      </c>
      <c r="BK277" s="238">
        <f>ROUND(I277*H277,2)</f>
        <v>0</v>
      </c>
      <c r="BL277" s="17" t="s">
        <v>178</v>
      </c>
      <c r="BM277" s="237" t="s">
        <v>302</v>
      </c>
    </row>
    <row r="278" s="2" customFormat="1">
      <c r="A278" s="38"/>
      <c r="B278" s="39"/>
      <c r="C278" s="40"/>
      <c r="D278" s="239" t="s">
        <v>180</v>
      </c>
      <c r="E278" s="40"/>
      <c r="F278" s="240" t="s">
        <v>303</v>
      </c>
      <c r="G278" s="40"/>
      <c r="H278" s="40"/>
      <c r="I278" s="241"/>
      <c r="J278" s="40"/>
      <c r="K278" s="40"/>
      <c r="L278" s="44"/>
      <c r="M278" s="242"/>
      <c r="N278" s="243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180</v>
      </c>
      <c r="AU278" s="17" t="s">
        <v>85</v>
      </c>
    </row>
    <row r="279" s="13" customFormat="1">
      <c r="A279" s="13"/>
      <c r="B279" s="244"/>
      <c r="C279" s="245"/>
      <c r="D279" s="246" t="s">
        <v>182</v>
      </c>
      <c r="E279" s="247" t="s">
        <v>1</v>
      </c>
      <c r="F279" s="248" t="s">
        <v>236</v>
      </c>
      <c r="G279" s="245"/>
      <c r="H279" s="247" t="s">
        <v>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182</v>
      </c>
      <c r="AU279" s="254" t="s">
        <v>85</v>
      </c>
      <c r="AV279" s="13" t="s">
        <v>83</v>
      </c>
      <c r="AW279" s="13" t="s">
        <v>34</v>
      </c>
      <c r="AX279" s="13" t="s">
        <v>76</v>
      </c>
      <c r="AY279" s="254" t="s">
        <v>171</v>
      </c>
    </row>
    <row r="280" s="13" customFormat="1">
      <c r="A280" s="13"/>
      <c r="B280" s="244"/>
      <c r="C280" s="245"/>
      <c r="D280" s="246" t="s">
        <v>182</v>
      </c>
      <c r="E280" s="247" t="s">
        <v>1</v>
      </c>
      <c r="F280" s="248" t="s">
        <v>184</v>
      </c>
      <c r="G280" s="245"/>
      <c r="H280" s="247" t="s">
        <v>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182</v>
      </c>
      <c r="AU280" s="254" t="s">
        <v>85</v>
      </c>
      <c r="AV280" s="13" t="s">
        <v>83</v>
      </c>
      <c r="AW280" s="13" t="s">
        <v>34</v>
      </c>
      <c r="AX280" s="13" t="s">
        <v>76</v>
      </c>
      <c r="AY280" s="254" t="s">
        <v>171</v>
      </c>
    </row>
    <row r="281" s="13" customFormat="1">
      <c r="A281" s="13"/>
      <c r="B281" s="244"/>
      <c r="C281" s="245"/>
      <c r="D281" s="246" t="s">
        <v>182</v>
      </c>
      <c r="E281" s="247" t="s">
        <v>1</v>
      </c>
      <c r="F281" s="248" t="s">
        <v>296</v>
      </c>
      <c r="G281" s="245"/>
      <c r="H281" s="247" t="s">
        <v>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182</v>
      </c>
      <c r="AU281" s="254" t="s">
        <v>85</v>
      </c>
      <c r="AV281" s="13" t="s">
        <v>83</v>
      </c>
      <c r="AW281" s="13" t="s">
        <v>34</v>
      </c>
      <c r="AX281" s="13" t="s">
        <v>76</v>
      </c>
      <c r="AY281" s="254" t="s">
        <v>171</v>
      </c>
    </row>
    <row r="282" s="13" customFormat="1">
      <c r="A282" s="13"/>
      <c r="B282" s="244"/>
      <c r="C282" s="245"/>
      <c r="D282" s="246" t="s">
        <v>182</v>
      </c>
      <c r="E282" s="247" t="s">
        <v>1</v>
      </c>
      <c r="F282" s="248" t="s">
        <v>184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182</v>
      </c>
      <c r="AU282" s="254" t="s">
        <v>85</v>
      </c>
      <c r="AV282" s="13" t="s">
        <v>83</v>
      </c>
      <c r="AW282" s="13" t="s">
        <v>34</v>
      </c>
      <c r="AX282" s="13" t="s">
        <v>76</v>
      </c>
      <c r="AY282" s="254" t="s">
        <v>171</v>
      </c>
    </row>
    <row r="283" s="13" customFormat="1">
      <c r="A283" s="13"/>
      <c r="B283" s="244"/>
      <c r="C283" s="245"/>
      <c r="D283" s="246" t="s">
        <v>182</v>
      </c>
      <c r="E283" s="247" t="s">
        <v>1</v>
      </c>
      <c r="F283" s="248" t="s">
        <v>304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182</v>
      </c>
      <c r="AU283" s="254" t="s">
        <v>85</v>
      </c>
      <c r="AV283" s="13" t="s">
        <v>83</v>
      </c>
      <c r="AW283" s="13" t="s">
        <v>34</v>
      </c>
      <c r="AX283" s="13" t="s">
        <v>76</v>
      </c>
      <c r="AY283" s="254" t="s">
        <v>171</v>
      </c>
    </row>
    <row r="284" s="13" customFormat="1">
      <c r="A284" s="13"/>
      <c r="B284" s="244"/>
      <c r="C284" s="245"/>
      <c r="D284" s="246" t="s">
        <v>182</v>
      </c>
      <c r="E284" s="247" t="s">
        <v>1</v>
      </c>
      <c r="F284" s="248" t="s">
        <v>184</v>
      </c>
      <c r="G284" s="245"/>
      <c r="H284" s="247" t="s">
        <v>1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182</v>
      </c>
      <c r="AU284" s="254" t="s">
        <v>85</v>
      </c>
      <c r="AV284" s="13" t="s">
        <v>83</v>
      </c>
      <c r="AW284" s="13" t="s">
        <v>34</v>
      </c>
      <c r="AX284" s="13" t="s">
        <v>76</v>
      </c>
      <c r="AY284" s="254" t="s">
        <v>171</v>
      </c>
    </row>
    <row r="285" s="14" customFormat="1">
      <c r="A285" s="14"/>
      <c r="B285" s="255"/>
      <c r="C285" s="256"/>
      <c r="D285" s="246" t="s">
        <v>182</v>
      </c>
      <c r="E285" s="257" t="s">
        <v>1</v>
      </c>
      <c r="F285" s="258" t="s">
        <v>305</v>
      </c>
      <c r="G285" s="256"/>
      <c r="H285" s="259">
        <v>3.0532499999999998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182</v>
      </c>
      <c r="AU285" s="265" t="s">
        <v>85</v>
      </c>
      <c r="AV285" s="14" t="s">
        <v>85</v>
      </c>
      <c r="AW285" s="14" t="s">
        <v>34</v>
      </c>
      <c r="AX285" s="14" t="s">
        <v>76</v>
      </c>
      <c r="AY285" s="265" t="s">
        <v>171</v>
      </c>
    </row>
    <row r="286" s="14" customFormat="1">
      <c r="A286" s="14"/>
      <c r="B286" s="255"/>
      <c r="C286" s="256"/>
      <c r="D286" s="246" t="s">
        <v>182</v>
      </c>
      <c r="E286" s="257" t="s">
        <v>1</v>
      </c>
      <c r="F286" s="258" t="s">
        <v>306</v>
      </c>
      <c r="G286" s="256"/>
      <c r="H286" s="259">
        <v>3.2992499999999998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182</v>
      </c>
      <c r="AU286" s="265" t="s">
        <v>85</v>
      </c>
      <c r="AV286" s="14" t="s">
        <v>85</v>
      </c>
      <c r="AW286" s="14" t="s">
        <v>34</v>
      </c>
      <c r="AX286" s="14" t="s">
        <v>76</v>
      </c>
      <c r="AY286" s="265" t="s">
        <v>171</v>
      </c>
    </row>
    <row r="287" s="2" customFormat="1" ht="24.15" customHeight="1">
      <c r="A287" s="38"/>
      <c r="B287" s="39"/>
      <c r="C287" s="226" t="s">
        <v>307</v>
      </c>
      <c r="D287" s="226" t="s">
        <v>173</v>
      </c>
      <c r="E287" s="227" t="s">
        <v>308</v>
      </c>
      <c r="F287" s="228" t="s">
        <v>309</v>
      </c>
      <c r="G287" s="229" t="s">
        <v>176</v>
      </c>
      <c r="H287" s="230">
        <v>5.4790000000000001</v>
      </c>
      <c r="I287" s="231"/>
      <c r="J287" s="232">
        <f>ROUND(I287*H287,2)</f>
        <v>0</v>
      </c>
      <c r="K287" s="228" t="s">
        <v>177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2.5236100000000001</v>
      </c>
      <c r="R287" s="235">
        <f>Q287*H287</f>
        <v>13.82685919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178</v>
      </c>
      <c r="AT287" s="237" t="s">
        <v>173</v>
      </c>
      <c r="AU287" s="237" t="s">
        <v>85</v>
      </c>
      <c r="AY287" s="17" t="s">
        <v>171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83</v>
      </c>
      <c r="BK287" s="238">
        <f>ROUND(I287*H287,2)</f>
        <v>0</v>
      </c>
      <c r="BL287" s="17" t="s">
        <v>178</v>
      </c>
      <c r="BM287" s="237" t="s">
        <v>310</v>
      </c>
    </row>
    <row r="288" s="2" customFormat="1">
      <c r="A288" s="38"/>
      <c r="B288" s="39"/>
      <c r="C288" s="40"/>
      <c r="D288" s="239" t="s">
        <v>180</v>
      </c>
      <c r="E288" s="40"/>
      <c r="F288" s="240" t="s">
        <v>311</v>
      </c>
      <c r="G288" s="40"/>
      <c r="H288" s="40"/>
      <c r="I288" s="241"/>
      <c r="J288" s="40"/>
      <c r="K288" s="40"/>
      <c r="L288" s="44"/>
      <c r="M288" s="242"/>
      <c r="N288" s="243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180</v>
      </c>
      <c r="AU288" s="17" t="s">
        <v>85</v>
      </c>
    </row>
    <row r="289" s="13" customFormat="1">
      <c r="A289" s="13"/>
      <c r="B289" s="244"/>
      <c r="C289" s="245"/>
      <c r="D289" s="246" t="s">
        <v>182</v>
      </c>
      <c r="E289" s="247" t="s">
        <v>1</v>
      </c>
      <c r="F289" s="248" t="s">
        <v>236</v>
      </c>
      <c r="G289" s="245"/>
      <c r="H289" s="247" t="s">
        <v>1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182</v>
      </c>
      <c r="AU289" s="254" t="s">
        <v>85</v>
      </c>
      <c r="AV289" s="13" t="s">
        <v>83</v>
      </c>
      <c r="AW289" s="13" t="s">
        <v>34</v>
      </c>
      <c r="AX289" s="13" t="s">
        <v>76</v>
      </c>
      <c r="AY289" s="254" t="s">
        <v>171</v>
      </c>
    </row>
    <row r="290" s="13" customFormat="1">
      <c r="A290" s="13"/>
      <c r="B290" s="244"/>
      <c r="C290" s="245"/>
      <c r="D290" s="246" t="s">
        <v>182</v>
      </c>
      <c r="E290" s="247" t="s">
        <v>1</v>
      </c>
      <c r="F290" s="248" t="s">
        <v>184</v>
      </c>
      <c r="G290" s="245"/>
      <c r="H290" s="247" t="s">
        <v>1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4" t="s">
        <v>182</v>
      </c>
      <c r="AU290" s="254" t="s">
        <v>85</v>
      </c>
      <c r="AV290" s="13" t="s">
        <v>83</v>
      </c>
      <c r="AW290" s="13" t="s">
        <v>34</v>
      </c>
      <c r="AX290" s="13" t="s">
        <v>76</v>
      </c>
      <c r="AY290" s="254" t="s">
        <v>171</v>
      </c>
    </row>
    <row r="291" s="13" customFormat="1">
      <c r="A291" s="13"/>
      <c r="B291" s="244"/>
      <c r="C291" s="245"/>
      <c r="D291" s="246" t="s">
        <v>182</v>
      </c>
      <c r="E291" s="247" t="s">
        <v>1</v>
      </c>
      <c r="F291" s="248" t="s">
        <v>296</v>
      </c>
      <c r="G291" s="245"/>
      <c r="H291" s="247" t="s">
        <v>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182</v>
      </c>
      <c r="AU291" s="254" t="s">
        <v>85</v>
      </c>
      <c r="AV291" s="13" t="s">
        <v>83</v>
      </c>
      <c r="AW291" s="13" t="s">
        <v>34</v>
      </c>
      <c r="AX291" s="13" t="s">
        <v>76</v>
      </c>
      <c r="AY291" s="254" t="s">
        <v>171</v>
      </c>
    </row>
    <row r="292" s="13" customFormat="1">
      <c r="A292" s="13"/>
      <c r="B292" s="244"/>
      <c r="C292" s="245"/>
      <c r="D292" s="246" t="s">
        <v>182</v>
      </c>
      <c r="E292" s="247" t="s">
        <v>1</v>
      </c>
      <c r="F292" s="248" t="s">
        <v>184</v>
      </c>
      <c r="G292" s="245"/>
      <c r="H292" s="247" t="s">
        <v>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4" t="s">
        <v>182</v>
      </c>
      <c r="AU292" s="254" t="s">
        <v>85</v>
      </c>
      <c r="AV292" s="13" t="s">
        <v>83</v>
      </c>
      <c r="AW292" s="13" t="s">
        <v>34</v>
      </c>
      <c r="AX292" s="13" t="s">
        <v>76</v>
      </c>
      <c r="AY292" s="254" t="s">
        <v>171</v>
      </c>
    </row>
    <row r="293" s="13" customFormat="1">
      <c r="A293" s="13"/>
      <c r="B293" s="244"/>
      <c r="C293" s="245"/>
      <c r="D293" s="246" t="s">
        <v>182</v>
      </c>
      <c r="E293" s="247" t="s">
        <v>1</v>
      </c>
      <c r="F293" s="248" t="s">
        <v>312</v>
      </c>
      <c r="G293" s="245"/>
      <c r="H293" s="247" t="s">
        <v>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4" t="s">
        <v>182</v>
      </c>
      <c r="AU293" s="254" t="s">
        <v>85</v>
      </c>
      <c r="AV293" s="13" t="s">
        <v>83</v>
      </c>
      <c r="AW293" s="13" t="s">
        <v>34</v>
      </c>
      <c r="AX293" s="13" t="s">
        <v>76</v>
      </c>
      <c r="AY293" s="254" t="s">
        <v>171</v>
      </c>
    </row>
    <row r="294" s="14" customFormat="1">
      <c r="A294" s="14"/>
      <c r="B294" s="255"/>
      <c r="C294" s="256"/>
      <c r="D294" s="246" t="s">
        <v>182</v>
      </c>
      <c r="E294" s="257" t="s">
        <v>1</v>
      </c>
      <c r="F294" s="258" t="s">
        <v>313</v>
      </c>
      <c r="G294" s="256"/>
      <c r="H294" s="259">
        <v>3.0318749999999999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182</v>
      </c>
      <c r="AU294" s="265" t="s">
        <v>85</v>
      </c>
      <c r="AV294" s="14" t="s">
        <v>85</v>
      </c>
      <c r="AW294" s="14" t="s">
        <v>34</v>
      </c>
      <c r="AX294" s="14" t="s">
        <v>76</v>
      </c>
      <c r="AY294" s="265" t="s">
        <v>171</v>
      </c>
    </row>
    <row r="295" s="14" customFormat="1">
      <c r="A295" s="14"/>
      <c r="B295" s="255"/>
      <c r="C295" s="256"/>
      <c r="D295" s="246" t="s">
        <v>182</v>
      </c>
      <c r="E295" s="257" t="s">
        <v>1</v>
      </c>
      <c r="F295" s="258" t="s">
        <v>314</v>
      </c>
      <c r="G295" s="256"/>
      <c r="H295" s="259">
        <v>2.4468749999999999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182</v>
      </c>
      <c r="AU295" s="265" t="s">
        <v>85</v>
      </c>
      <c r="AV295" s="14" t="s">
        <v>85</v>
      </c>
      <c r="AW295" s="14" t="s">
        <v>34</v>
      </c>
      <c r="AX295" s="14" t="s">
        <v>76</v>
      </c>
      <c r="AY295" s="265" t="s">
        <v>171</v>
      </c>
    </row>
    <row r="296" s="2" customFormat="1" ht="16.5" customHeight="1">
      <c r="A296" s="38"/>
      <c r="B296" s="39"/>
      <c r="C296" s="226" t="s">
        <v>7</v>
      </c>
      <c r="D296" s="226" t="s">
        <v>173</v>
      </c>
      <c r="E296" s="227" t="s">
        <v>315</v>
      </c>
      <c r="F296" s="228" t="s">
        <v>316</v>
      </c>
      <c r="G296" s="229" t="s">
        <v>292</v>
      </c>
      <c r="H296" s="230">
        <v>5.9029999999999996</v>
      </c>
      <c r="I296" s="231"/>
      <c r="J296" s="232">
        <f>ROUND(I296*H296,2)</f>
        <v>0</v>
      </c>
      <c r="K296" s="228" t="s">
        <v>177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0.0029399999999999999</v>
      </c>
      <c r="R296" s="235">
        <f>Q296*H296</f>
        <v>0.017354819999999996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178</v>
      </c>
      <c r="AT296" s="237" t="s">
        <v>173</v>
      </c>
      <c r="AU296" s="237" t="s">
        <v>85</v>
      </c>
      <c r="AY296" s="17" t="s">
        <v>171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178</v>
      </c>
      <c r="BM296" s="237" t="s">
        <v>317</v>
      </c>
    </row>
    <row r="297" s="2" customFormat="1">
      <c r="A297" s="38"/>
      <c r="B297" s="39"/>
      <c r="C297" s="40"/>
      <c r="D297" s="239" t="s">
        <v>180</v>
      </c>
      <c r="E297" s="40"/>
      <c r="F297" s="240" t="s">
        <v>318</v>
      </c>
      <c r="G297" s="40"/>
      <c r="H297" s="40"/>
      <c r="I297" s="241"/>
      <c r="J297" s="40"/>
      <c r="K297" s="40"/>
      <c r="L297" s="44"/>
      <c r="M297" s="242"/>
      <c r="N297" s="243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180</v>
      </c>
      <c r="AU297" s="17" t="s">
        <v>85</v>
      </c>
    </row>
    <row r="298" s="13" customFormat="1">
      <c r="A298" s="13"/>
      <c r="B298" s="244"/>
      <c r="C298" s="245"/>
      <c r="D298" s="246" t="s">
        <v>182</v>
      </c>
      <c r="E298" s="247" t="s">
        <v>1</v>
      </c>
      <c r="F298" s="248" t="s">
        <v>236</v>
      </c>
      <c r="G298" s="245"/>
      <c r="H298" s="247" t="s">
        <v>1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4" t="s">
        <v>182</v>
      </c>
      <c r="AU298" s="254" t="s">
        <v>85</v>
      </c>
      <c r="AV298" s="13" t="s">
        <v>83</v>
      </c>
      <c r="AW298" s="13" t="s">
        <v>34</v>
      </c>
      <c r="AX298" s="13" t="s">
        <v>76</v>
      </c>
      <c r="AY298" s="254" t="s">
        <v>171</v>
      </c>
    </row>
    <row r="299" s="13" customFormat="1">
      <c r="A299" s="13"/>
      <c r="B299" s="244"/>
      <c r="C299" s="245"/>
      <c r="D299" s="246" t="s">
        <v>182</v>
      </c>
      <c r="E299" s="247" t="s">
        <v>1</v>
      </c>
      <c r="F299" s="248" t="s">
        <v>184</v>
      </c>
      <c r="G299" s="245"/>
      <c r="H299" s="247" t="s">
        <v>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182</v>
      </c>
      <c r="AU299" s="254" t="s">
        <v>85</v>
      </c>
      <c r="AV299" s="13" t="s">
        <v>83</v>
      </c>
      <c r="AW299" s="13" t="s">
        <v>34</v>
      </c>
      <c r="AX299" s="13" t="s">
        <v>76</v>
      </c>
      <c r="AY299" s="254" t="s">
        <v>171</v>
      </c>
    </row>
    <row r="300" s="13" customFormat="1">
      <c r="A300" s="13"/>
      <c r="B300" s="244"/>
      <c r="C300" s="245"/>
      <c r="D300" s="246" t="s">
        <v>182</v>
      </c>
      <c r="E300" s="247" t="s">
        <v>1</v>
      </c>
      <c r="F300" s="248" t="s">
        <v>296</v>
      </c>
      <c r="G300" s="245"/>
      <c r="H300" s="247" t="s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182</v>
      </c>
      <c r="AU300" s="254" t="s">
        <v>85</v>
      </c>
      <c r="AV300" s="13" t="s">
        <v>83</v>
      </c>
      <c r="AW300" s="13" t="s">
        <v>34</v>
      </c>
      <c r="AX300" s="13" t="s">
        <v>76</v>
      </c>
      <c r="AY300" s="254" t="s">
        <v>171</v>
      </c>
    </row>
    <row r="301" s="13" customFormat="1">
      <c r="A301" s="13"/>
      <c r="B301" s="244"/>
      <c r="C301" s="245"/>
      <c r="D301" s="246" t="s">
        <v>182</v>
      </c>
      <c r="E301" s="247" t="s">
        <v>1</v>
      </c>
      <c r="F301" s="248" t="s">
        <v>184</v>
      </c>
      <c r="G301" s="245"/>
      <c r="H301" s="247" t="s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182</v>
      </c>
      <c r="AU301" s="254" t="s">
        <v>85</v>
      </c>
      <c r="AV301" s="13" t="s">
        <v>83</v>
      </c>
      <c r="AW301" s="13" t="s">
        <v>34</v>
      </c>
      <c r="AX301" s="13" t="s">
        <v>76</v>
      </c>
      <c r="AY301" s="254" t="s">
        <v>171</v>
      </c>
    </row>
    <row r="302" s="13" customFormat="1">
      <c r="A302" s="13"/>
      <c r="B302" s="244"/>
      <c r="C302" s="245"/>
      <c r="D302" s="246" t="s">
        <v>182</v>
      </c>
      <c r="E302" s="247" t="s">
        <v>1</v>
      </c>
      <c r="F302" s="248" t="s">
        <v>312</v>
      </c>
      <c r="G302" s="245"/>
      <c r="H302" s="247" t="s">
        <v>1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4" t="s">
        <v>182</v>
      </c>
      <c r="AU302" s="254" t="s">
        <v>85</v>
      </c>
      <c r="AV302" s="13" t="s">
        <v>83</v>
      </c>
      <c r="AW302" s="13" t="s">
        <v>34</v>
      </c>
      <c r="AX302" s="13" t="s">
        <v>76</v>
      </c>
      <c r="AY302" s="254" t="s">
        <v>171</v>
      </c>
    </row>
    <row r="303" s="14" customFormat="1">
      <c r="A303" s="14"/>
      <c r="B303" s="255"/>
      <c r="C303" s="256"/>
      <c r="D303" s="246" t="s">
        <v>182</v>
      </c>
      <c r="E303" s="257" t="s">
        <v>1</v>
      </c>
      <c r="F303" s="258" t="s">
        <v>319</v>
      </c>
      <c r="G303" s="256"/>
      <c r="H303" s="259">
        <v>3.0274999999999999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182</v>
      </c>
      <c r="AU303" s="265" t="s">
        <v>85</v>
      </c>
      <c r="AV303" s="14" t="s">
        <v>85</v>
      </c>
      <c r="AW303" s="14" t="s">
        <v>34</v>
      </c>
      <c r="AX303" s="14" t="s">
        <v>76</v>
      </c>
      <c r="AY303" s="265" t="s">
        <v>171</v>
      </c>
    </row>
    <row r="304" s="14" customFormat="1">
      <c r="A304" s="14"/>
      <c r="B304" s="255"/>
      <c r="C304" s="256"/>
      <c r="D304" s="246" t="s">
        <v>182</v>
      </c>
      <c r="E304" s="257" t="s">
        <v>1</v>
      </c>
      <c r="F304" s="258" t="s">
        <v>320</v>
      </c>
      <c r="G304" s="256"/>
      <c r="H304" s="259">
        <v>2.875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182</v>
      </c>
      <c r="AU304" s="265" t="s">
        <v>85</v>
      </c>
      <c r="AV304" s="14" t="s">
        <v>85</v>
      </c>
      <c r="AW304" s="14" t="s">
        <v>34</v>
      </c>
      <c r="AX304" s="14" t="s">
        <v>76</v>
      </c>
      <c r="AY304" s="265" t="s">
        <v>171</v>
      </c>
    </row>
    <row r="305" s="2" customFormat="1" ht="16.5" customHeight="1">
      <c r="A305" s="38"/>
      <c r="B305" s="39"/>
      <c r="C305" s="226" t="s">
        <v>321</v>
      </c>
      <c r="D305" s="226" t="s">
        <v>173</v>
      </c>
      <c r="E305" s="227" t="s">
        <v>322</v>
      </c>
      <c r="F305" s="228" t="s">
        <v>323</v>
      </c>
      <c r="G305" s="229" t="s">
        <v>292</v>
      </c>
      <c r="H305" s="230">
        <v>5.9029999999999996</v>
      </c>
      <c r="I305" s="231"/>
      <c r="J305" s="232">
        <f>ROUND(I305*H305,2)</f>
        <v>0</v>
      </c>
      <c r="K305" s="228" t="s">
        <v>177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178</v>
      </c>
      <c r="AT305" s="237" t="s">
        <v>173</v>
      </c>
      <c r="AU305" s="237" t="s">
        <v>85</v>
      </c>
      <c r="AY305" s="17" t="s">
        <v>171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83</v>
      </c>
      <c r="BK305" s="238">
        <f>ROUND(I305*H305,2)</f>
        <v>0</v>
      </c>
      <c r="BL305" s="17" t="s">
        <v>178</v>
      </c>
      <c r="BM305" s="237" t="s">
        <v>324</v>
      </c>
    </row>
    <row r="306" s="2" customFormat="1">
      <c r="A306" s="38"/>
      <c r="B306" s="39"/>
      <c r="C306" s="40"/>
      <c r="D306" s="239" t="s">
        <v>180</v>
      </c>
      <c r="E306" s="40"/>
      <c r="F306" s="240" t="s">
        <v>325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180</v>
      </c>
      <c r="AU306" s="17" t="s">
        <v>85</v>
      </c>
    </row>
    <row r="307" s="2" customFormat="1" ht="21.75" customHeight="1">
      <c r="A307" s="38"/>
      <c r="B307" s="39"/>
      <c r="C307" s="226" t="s">
        <v>326</v>
      </c>
      <c r="D307" s="226" t="s">
        <v>173</v>
      </c>
      <c r="E307" s="227" t="s">
        <v>327</v>
      </c>
      <c r="F307" s="228" t="s">
        <v>328</v>
      </c>
      <c r="G307" s="229" t="s">
        <v>260</v>
      </c>
      <c r="H307" s="230">
        <v>0.93100000000000005</v>
      </c>
      <c r="I307" s="231"/>
      <c r="J307" s="232">
        <f>ROUND(I307*H307,2)</f>
        <v>0</v>
      </c>
      <c r="K307" s="228" t="s">
        <v>177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1.0606199999999999</v>
      </c>
      <c r="R307" s="235">
        <f>Q307*H307</f>
        <v>0.98743722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178</v>
      </c>
      <c r="AT307" s="237" t="s">
        <v>173</v>
      </c>
      <c r="AU307" s="237" t="s">
        <v>85</v>
      </c>
      <c r="AY307" s="17" t="s">
        <v>171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83</v>
      </c>
      <c r="BK307" s="238">
        <f>ROUND(I307*H307,2)</f>
        <v>0</v>
      </c>
      <c r="BL307" s="17" t="s">
        <v>178</v>
      </c>
      <c r="BM307" s="237" t="s">
        <v>329</v>
      </c>
    </row>
    <row r="308" s="2" customFormat="1">
      <c r="A308" s="38"/>
      <c r="B308" s="39"/>
      <c r="C308" s="40"/>
      <c r="D308" s="239" t="s">
        <v>180</v>
      </c>
      <c r="E308" s="40"/>
      <c r="F308" s="240" t="s">
        <v>330</v>
      </c>
      <c r="G308" s="40"/>
      <c r="H308" s="40"/>
      <c r="I308" s="241"/>
      <c r="J308" s="40"/>
      <c r="K308" s="40"/>
      <c r="L308" s="44"/>
      <c r="M308" s="242"/>
      <c r="N308" s="243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180</v>
      </c>
      <c r="AU308" s="17" t="s">
        <v>85</v>
      </c>
    </row>
    <row r="309" s="13" customFormat="1">
      <c r="A309" s="13"/>
      <c r="B309" s="244"/>
      <c r="C309" s="245"/>
      <c r="D309" s="246" t="s">
        <v>182</v>
      </c>
      <c r="E309" s="247" t="s">
        <v>1</v>
      </c>
      <c r="F309" s="248" t="s">
        <v>236</v>
      </c>
      <c r="G309" s="245"/>
      <c r="H309" s="247" t="s">
        <v>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182</v>
      </c>
      <c r="AU309" s="254" t="s">
        <v>85</v>
      </c>
      <c r="AV309" s="13" t="s">
        <v>83</v>
      </c>
      <c r="AW309" s="13" t="s">
        <v>34</v>
      </c>
      <c r="AX309" s="13" t="s">
        <v>76</v>
      </c>
      <c r="AY309" s="254" t="s">
        <v>171</v>
      </c>
    </row>
    <row r="310" s="13" customFormat="1">
      <c r="A310" s="13"/>
      <c r="B310" s="244"/>
      <c r="C310" s="245"/>
      <c r="D310" s="246" t="s">
        <v>182</v>
      </c>
      <c r="E310" s="247" t="s">
        <v>1</v>
      </c>
      <c r="F310" s="248" t="s">
        <v>184</v>
      </c>
      <c r="G310" s="245"/>
      <c r="H310" s="247" t="s">
        <v>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182</v>
      </c>
      <c r="AU310" s="254" t="s">
        <v>85</v>
      </c>
      <c r="AV310" s="13" t="s">
        <v>83</v>
      </c>
      <c r="AW310" s="13" t="s">
        <v>34</v>
      </c>
      <c r="AX310" s="13" t="s">
        <v>76</v>
      </c>
      <c r="AY310" s="254" t="s">
        <v>171</v>
      </c>
    </row>
    <row r="311" s="14" customFormat="1">
      <c r="A311" s="14"/>
      <c r="B311" s="255"/>
      <c r="C311" s="256"/>
      <c r="D311" s="246" t="s">
        <v>182</v>
      </c>
      <c r="E311" s="257" t="s">
        <v>1</v>
      </c>
      <c r="F311" s="258" t="s">
        <v>331</v>
      </c>
      <c r="G311" s="256"/>
      <c r="H311" s="259">
        <v>0.93142999999999998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182</v>
      </c>
      <c r="AU311" s="265" t="s">
        <v>85</v>
      </c>
      <c r="AV311" s="14" t="s">
        <v>85</v>
      </c>
      <c r="AW311" s="14" t="s">
        <v>34</v>
      </c>
      <c r="AX311" s="14" t="s">
        <v>76</v>
      </c>
      <c r="AY311" s="265" t="s">
        <v>171</v>
      </c>
    </row>
    <row r="312" s="2" customFormat="1" ht="33" customHeight="1">
      <c r="A312" s="38"/>
      <c r="B312" s="39"/>
      <c r="C312" s="226" t="s">
        <v>332</v>
      </c>
      <c r="D312" s="226" t="s">
        <v>173</v>
      </c>
      <c r="E312" s="227" t="s">
        <v>333</v>
      </c>
      <c r="F312" s="228" t="s">
        <v>334</v>
      </c>
      <c r="G312" s="229" t="s">
        <v>176</v>
      </c>
      <c r="H312" s="230">
        <v>3.7999999999999998</v>
      </c>
      <c r="I312" s="231"/>
      <c r="J312" s="232">
        <f>ROUND(I312*H312,2)</f>
        <v>0</v>
      </c>
      <c r="K312" s="228" t="s">
        <v>177</v>
      </c>
      <c r="L312" s="44"/>
      <c r="M312" s="233" t="s">
        <v>1</v>
      </c>
      <c r="N312" s="234" t="s">
        <v>41</v>
      </c>
      <c r="O312" s="91"/>
      <c r="P312" s="235">
        <f>O312*H312</f>
        <v>0</v>
      </c>
      <c r="Q312" s="235">
        <v>2.3456999999999999</v>
      </c>
      <c r="R312" s="235">
        <f>Q312*H312</f>
        <v>8.9136599999999984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178</v>
      </c>
      <c r="AT312" s="237" t="s">
        <v>173</v>
      </c>
      <c r="AU312" s="237" t="s">
        <v>85</v>
      </c>
      <c r="AY312" s="17" t="s">
        <v>171</v>
      </c>
      <c r="BE312" s="238">
        <f>IF(N312="základní",J312,0)</f>
        <v>0</v>
      </c>
      <c r="BF312" s="238">
        <f>IF(N312="snížená",J312,0)</f>
        <v>0</v>
      </c>
      <c r="BG312" s="238">
        <f>IF(N312="zákl. přenesená",J312,0)</f>
        <v>0</v>
      </c>
      <c r="BH312" s="238">
        <f>IF(N312="sníž. přenesená",J312,0)</f>
        <v>0</v>
      </c>
      <c r="BI312" s="238">
        <f>IF(N312="nulová",J312,0)</f>
        <v>0</v>
      </c>
      <c r="BJ312" s="17" t="s">
        <v>83</v>
      </c>
      <c r="BK312" s="238">
        <f>ROUND(I312*H312,2)</f>
        <v>0</v>
      </c>
      <c r="BL312" s="17" t="s">
        <v>178</v>
      </c>
      <c r="BM312" s="237" t="s">
        <v>335</v>
      </c>
    </row>
    <row r="313" s="2" customFormat="1">
      <c r="A313" s="38"/>
      <c r="B313" s="39"/>
      <c r="C313" s="40"/>
      <c r="D313" s="239" t="s">
        <v>180</v>
      </c>
      <c r="E313" s="40"/>
      <c r="F313" s="240" t="s">
        <v>336</v>
      </c>
      <c r="G313" s="40"/>
      <c r="H313" s="40"/>
      <c r="I313" s="241"/>
      <c r="J313" s="40"/>
      <c r="K313" s="40"/>
      <c r="L313" s="44"/>
      <c r="M313" s="242"/>
      <c r="N313" s="243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180</v>
      </c>
      <c r="AU313" s="17" t="s">
        <v>85</v>
      </c>
    </row>
    <row r="314" s="13" customFormat="1">
      <c r="A314" s="13"/>
      <c r="B314" s="244"/>
      <c r="C314" s="245"/>
      <c r="D314" s="246" t="s">
        <v>182</v>
      </c>
      <c r="E314" s="247" t="s">
        <v>1</v>
      </c>
      <c r="F314" s="248" t="s">
        <v>183</v>
      </c>
      <c r="G314" s="245"/>
      <c r="H314" s="247" t="s">
        <v>1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182</v>
      </c>
      <c r="AU314" s="254" t="s">
        <v>85</v>
      </c>
      <c r="AV314" s="13" t="s">
        <v>83</v>
      </c>
      <c r="AW314" s="13" t="s">
        <v>34</v>
      </c>
      <c r="AX314" s="13" t="s">
        <v>76</v>
      </c>
      <c r="AY314" s="254" t="s">
        <v>171</v>
      </c>
    </row>
    <row r="315" s="13" customFormat="1">
      <c r="A315" s="13"/>
      <c r="B315" s="244"/>
      <c r="C315" s="245"/>
      <c r="D315" s="246" t="s">
        <v>182</v>
      </c>
      <c r="E315" s="247" t="s">
        <v>1</v>
      </c>
      <c r="F315" s="248" t="s">
        <v>184</v>
      </c>
      <c r="G315" s="245"/>
      <c r="H315" s="247" t="s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182</v>
      </c>
      <c r="AU315" s="254" t="s">
        <v>85</v>
      </c>
      <c r="AV315" s="13" t="s">
        <v>83</v>
      </c>
      <c r="AW315" s="13" t="s">
        <v>34</v>
      </c>
      <c r="AX315" s="13" t="s">
        <v>76</v>
      </c>
      <c r="AY315" s="254" t="s">
        <v>171</v>
      </c>
    </row>
    <row r="316" s="13" customFormat="1">
      <c r="A316" s="13"/>
      <c r="B316" s="244"/>
      <c r="C316" s="245"/>
      <c r="D316" s="246" t="s">
        <v>182</v>
      </c>
      <c r="E316" s="247" t="s">
        <v>1</v>
      </c>
      <c r="F316" s="248" t="s">
        <v>186</v>
      </c>
      <c r="G316" s="245"/>
      <c r="H316" s="247" t="s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182</v>
      </c>
      <c r="AU316" s="254" t="s">
        <v>85</v>
      </c>
      <c r="AV316" s="13" t="s">
        <v>83</v>
      </c>
      <c r="AW316" s="13" t="s">
        <v>34</v>
      </c>
      <c r="AX316" s="13" t="s">
        <v>76</v>
      </c>
      <c r="AY316" s="254" t="s">
        <v>171</v>
      </c>
    </row>
    <row r="317" s="14" customFormat="1">
      <c r="A317" s="14"/>
      <c r="B317" s="255"/>
      <c r="C317" s="256"/>
      <c r="D317" s="246" t="s">
        <v>182</v>
      </c>
      <c r="E317" s="257" t="s">
        <v>1</v>
      </c>
      <c r="F317" s="258" t="s">
        <v>337</v>
      </c>
      <c r="G317" s="256"/>
      <c r="H317" s="259">
        <v>3.7999999999999998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182</v>
      </c>
      <c r="AU317" s="265" t="s">
        <v>85</v>
      </c>
      <c r="AV317" s="14" t="s">
        <v>85</v>
      </c>
      <c r="AW317" s="14" t="s">
        <v>34</v>
      </c>
      <c r="AX317" s="14" t="s">
        <v>76</v>
      </c>
      <c r="AY317" s="265" t="s">
        <v>171</v>
      </c>
    </row>
    <row r="318" s="2" customFormat="1" ht="24.15" customHeight="1">
      <c r="A318" s="38"/>
      <c r="B318" s="39"/>
      <c r="C318" s="226" t="s">
        <v>338</v>
      </c>
      <c r="D318" s="226" t="s">
        <v>173</v>
      </c>
      <c r="E318" s="227" t="s">
        <v>339</v>
      </c>
      <c r="F318" s="228" t="s">
        <v>340</v>
      </c>
      <c r="G318" s="229" t="s">
        <v>176</v>
      </c>
      <c r="H318" s="230">
        <v>6.944</v>
      </c>
      <c r="I318" s="231"/>
      <c r="J318" s="232">
        <f>ROUND(I318*H318,2)</f>
        <v>0</v>
      </c>
      <c r="K318" s="228" t="s">
        <v>177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2.5234999999999999</v>
      </c>
      <c r="R318" s="235">
        <f>Q318*H318</f>
        <v>17.523184000000001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178</v>
      </c>
      <c r="AT318" s="237" t="s">
        <v>173</v>
      </c>
      <c r="AU318" s="237" t="s">
        <v>85</v>
      </c>
      <c r="AY318" s="17" t="s">
        <v>171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178</v>
      </c>
      <c r="BM318" s="237" t="s">
        <v>341</v>
      </c>
    </row>
    <row r="319" s="2" customFormat="1">
      <c r="A319" s="38"/>
      <c r="B319" s="39"/>
      <c r="C319" s="40"/>
      <c r="D319" s="239" t="s">
        <v>180</v>
      </c>
      <c r="E319" s="40"/>
      <c r="F319" s="240" t="s">
        <v>342</v>
      </c>
      <c r="G319" s="40"/>
      <c r="H319" s="40"/>
      <c r="I319" s="241"/>
      <c r="J319" s="40"/>
      <c r="K319" s="40"/>
      <c r="L319" s="44"/>
      <c r="M319" s="242"/>
      <c r="N319" s="243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180</v>
      </c>
      <c r="AU319" s="17" t="s">
        <v>85</v>
      </c>
    </row>
    <row r="320" s="13" customFormat="1">
      <c r="A320" s="13"/>
      <c r="B320" s="244"/>
      <c r="C320" s="245"/>
      <c r="D320" s="246" t="s">
        <v>182</v>
      </c>
      <c r="E320" s="247" t="s">
        <v>1</v>
      </c>
      <c r="F320" s="248" t="s">
        <v>236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182</v>
      </c>
      <c r="AU320" s="254" t="s">
        <v>85</v>
      </c>
      <c r="AV320" s="13" t="s">
        <v>83</v>
      </c>
      <c r="AW320" s="13" t="s">
        <v>34</v>
      </c>
      <c r="AX320" s="13" t="s">
        <v>76</v>
      </c>
      <c r="AY320" s="254" t="s">
        <v>171</v>
      </c>
    </row>
    <row r="321" s="13" customFormat="1">
      <c r="A321" s="13"/>
      <c r="B321" s="244"/>
      <c r="C321" s="245"/>
      <c r="D321" s="246" t="s">
        <v>182</v>
      </c>
      <c r="E321" s="247" t="s">
        <v>1</v>
      </c>
      <c r="F321" s="248" t="s">
        <v>184</v>
      </c>
      <c r="G321" s="245"/>
      <c r="H321" s="247" t="s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182</v>
      </c>
      <c r="AU321" s="254" t="s">
        <v>85</v>
      </c>
      <c r="AV321" s="13" t="s">
        <v>83</v>
      </c>
      <c r="AW321" s="13" t="s">
        <v>34</v>
      </c>
      <c r="AX321" s="13" t="s">
        <v>76</v>
      </c>
      <c r="AY321" s="254" t="s">
        <v>171</v>
      </c>
    </row>
    <row r="322" s="13" customFormat="1">
      <c r="A322" s="13"/>
      <c r="B322" s="244"/>
      <c r="C322" s="245"/>
      <c r="D322" s="246" t="s">
        <v>182</v>
      </c>
      <c r="E322" s="247" t="s">
        <v>1</v>
      </c>
      <c r="F322" s="248" t="s">
        <v>296</v>
      </c>
      <c r="G322" s="245"/>
      <c r="H322" s="247" t="s">
        <v>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4" t="s">
        <v>182</v>
      </c>
      <c r="AU322" s="254" t="s">
        <v>85</v>
      </c>
      <c r="AV322" s="13" t="s">
        <v>83</v>
      </c>
      <c r="AW322" s="13" t="s">
        <v>34</v>
      </c>
      <c r="AX322" s="13" t="s">
        <v>76</v>
      </c>
      <c r="AY322" s="254" t="s">
        <v>171</v>
      </c>
    </row>
    <row r="323" s="13" customFormat="1">
      <c r="A323" s="13"/>
      <c r="B323" s="244"/>
      <c r="C323" s="245"/>
      <c r="D323" s="246" t="s">
        <v>182</v>
      </c>
      <c r="E323" s="247" t="s">
        <v>1</v>
      </c>
      <c r="F323" s="248" t="s">
        <v>184</v>
      </c>
      <c r="G323" s="245"/>
      <c r="H323" s="247" t="s">
        <v>1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4" t="s">
        <v>182</v>
      </c>
      <c r="AU323" s="254" t="s">
        <v>85</v>
      </c>
      <c r="AV323" s="13" t="s">
        <v>83</v>
      </c>
      <c r="AW323" s="13" t="s">
        <v>34</v>
      </c>
      <c r="AX323" s="13" t="s">
        <v>76</v>
      </c>
      <c r="AY323" s="254" t="s">
        <v>171</v>
      </c>
    </row>
    <row r="324" s="13" customFormat="1">
      <c r="A324" s="13"/>
      <c r="B324" s="244"/>
      <c r="C324" s="245"/>
      <c r="D324" s="246" t="s">
        <v>182</v>
      </c>
      <c r="E324" s="247" t="s">
        <v>1</v>
      </c>
      <c r="F324" s="248" t="s">
        <v>312</v>
      </c>
      <c r="G324" s="245"/>
      <c r="H324" s="247" t="s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182</v>
      </c>
      <c r="AU324" s="254" t="s">
        <v>85</v>
      </c>
      <c r="AV324" s="13" t="s">
        <v>83</v>
      </c>
      <c r="AW324" s="13" t="s">
        <v>34</v>
      </c>
      <c r="AX324" s="13" t="s">
        <v>76</v>
      </c>
      <c r="AY324" s="254" t="s">
        <v>171</v>
      </c>
    </row>
    <row r="325" s="14" customFormat="1">
      <c r="A325" s="14"/>
      <c r="B325" s="255"/>
      <c r="C325" s="256"/>
      <c r="D325" s="246" t="s">
        <v>182</v>
      </c>
      <c r="E325" s="257" t="s">
        <v>1</v>
      </c>
      <c r="F325" s="258" t="s">
        <v>343</v>
      </c>
      <c r="G325" s="256"/>
      <c r="H325" s="259">
        <v>4.4100000000000001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182</v>
      </c>
      <c r="AU325" s="265" t="s">
        <v>85</v>
      </c>
      <c r="AV325" s="14" t="s">
        <v>85</v>
      </c>
      <c r="AW325" s="14" t="s">
        <v>34</v>
      </c>
      <c r="AX325" s="14" t="s">
        <v>76</v>
      </c>
      <c r="AY325" s="265" t="s">
        <v>171</v>
      </c>
    </row>
    <row r="326" s="14" customFormat="1">
      <c r="A326" s="14"/>
      <c r="B326" s="255"/>
      <c r="C326" s="256"/>
      <c r="D326" s="246" t="s">
        <v>182</v>
      </c>
      <c r="E326" s="257" t="s">
        <v>1</v>
      </c>
      <c r="F326" s="258" t="s">
        <v>344</v>
      </c>
      <c r="G326" s="256"/>
      <c r="H326" s="259">
        <v>2.5339999999999998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182</v>
      </c>
      <c r="AU326" s="265" t="s">
        <v>85</v>
      </c>
      <c r="AV326" s="14" t="s">
        <v>85</v>
      </c>
      <c r="AW326" s="14" t="s">
        <v>34</v>
      </c>
      <c r="AX326" s="14" t="s">
        <v>76</v>
      </c>
      <c r="AY326" s="265" t="s">
        <v>171</v>
      </c>
    </row>
    <row r="327" s="2" customFormat="1" ht="16.5" customHeight="1">
      <c r="A327" s="38"/>
      <c r="B327" s="39"/>
      <c r="C327" s="226" t="s">
        <v>345</v>
      </c>
      <c r="D327" s="226" t="s">
        <v>173</v>
      </c>
      <c r="E327" s="227" t="s">
        <v>346</v>
      </c>
      <c r="F327" s="228" t="s">
        <v>347</v>
      </c>
      <c r="G327" s="229" t="s">
        <v>292</v>
      </c>
      <c r="H327" s="230">
        <v>55.552</v>
      </c>
      <c r="I327" s="231"/>
      <c r="J327" s="232">
        <f>ROUND(I327*H327,2)</f>
        <v>0</v>
      </c>
      <c r="K327" s="228" t="s">
        <v>177</v>
      </c>
      <c r="L327" s="44"/>
      <c r="M327" s="233" t="s">
        <v>1</v>
      </c>
      <c r="N327" s="234" t="s">
        <v>41</v>
      </c>
      <c r="O327" s="91"/>
      <c r="P327" s="235">
        <f>O327*H327</f>
        <v>0</v>
      </c>
      <c r="Q327" s="235">
        <v>0.0027499999999999998</v>
      </c>
      <c r="R327" s="235">
        <f>Q327*H327</f>
        <v>0.15276799999999999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178</v>
      </c>
      <c r="AT327" s="237" t="s">
        <v>173</v>
      </c>
      <c r="AU327" s="237" t="s">
        <v>85</v>
      </c>
      <c r="AY327" s="17" t="s">
        <v>171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83</v>
      </c>
      <c r="BK327" s="238">
        <f>ROUND(I327*H327,2)</f>
        <v>0</v>
      </c>
      <c r="BL327" s="17" t="s">
        <v>178</v>
      </c>
      <c r="BM327" s="237" t="s">
        <v>348</v>
      </c>
    </row>
    <row r="328" s="2" customFormat="1">
      <c r="A328" s="38"/>
      <c r="B328" s="39"/>
      <c r="C328" s="40"/>
      <c r="D328" s="239" t="s">
        <v>180</v>
      </c>
      <c r="E328" s="40"/>
      <c r="F328" s="240" t="s">
        <v>349</v>
      </c>
      <c r="G328" s="40"/>
      <c r="H328" s="40"/>
      <c r="I328" s="241"/>
      <c r="J328" s="40"/>
      <c r="K328" s="40"/>
      <c r="L328" s="44"/>
      <c r="M328" s="242"/>
      <c r="N328" s="243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180</v>
      </c>
      <c r="AU328" s="17" t="s">
        <v>85</v>
      </c>
    </row>
    <row r="329" s="13" customFormat="1">
      <c r="A329" s="13"/>
      <c r="B329" s="244"/>
      <c r="C329" s="245"/>
      <c r="D329" s="246" t="s">
        <v>182</v>
      </c>
      <c r="E329" s="247" t="s">
        <v>1</v>
      </c>
      <c r="F329" s="248" t="s">
        <v>236</v>
      </c>
      <c r="G329" s="245"/>
      <c r="H329" s="247" t="s">
        <v>1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4" t="s">
        <v>182</v>
      </c>
      <c r="AU329" s="254" t="s">
        <v>85</v>
      </c>
      <c r="AV329" s="13" t="s">
        <v>83</v>
      </c>
      <c r="AW329" s="13" t="s">
        <v>34</v>
      </c>
      <c r="AX329" s="13" t="s">
        <v>76</v>
      </c>
      <c r="AY329" s="254" t="s">
        <v>171</v>
      </c>
    </row>
    <row r="330" s="13" customFormat="1">
      <c r="A330" s="13"/>
      <c r="B330" s="244"/>
      <c r="C330" s="245"/>
      <c r="D330" s="246" t="s">
        <v>182</v>
      </c>
      <c r="E330" s="247" t="s">
        <v>1</v>
      </c>
      <c r="F330" s="248" t="s">
        <v>184</v>
      </c>
      <c r="G330" s="245"/>
      <c r="H330" s="247" t="s">
        <v>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182</v>
      </c>
      <c r="AU330" s="254" t="s">
        <v>85</v>
      </c>
      <c r="AV330" s="13" t="s">
        <v>83</v>
      </c>
      <c r="AW330" s="13" t="s">
        <v>34</v>
      </c>
      <c r="AX330" s="13" t="s">
        <v>76</v>
      </c>
      <c r="AY330" s="254" t="s">
        <v>171</v>
      </c>
    </row>
    <row r="331" s="13" customFormat="1">
      <c r="A331" s="13"/>
      <c r="B331" s="244"/>
      <c r="C331" s="245"/>
      <c r="D331" s="246" t="s">
        <v>182</v>
      </c>
      <c r="E331" s="247" t="s">
        <v>1</v>
      </c>
      <c r="F331" s="248" t="s">
        <v>296</v>
      </c>
      <c r="G331" s="245"/>
      <c r="H331" s="247" t="s">
        <v>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182</v>
      </c>
      <c r="AU331" s="254" t="s">
        <v>85</v>
      </c>
      <c r="AV331" s="13" t="s">
        <v>83</v>
      </c>
      <c r="AW331" s="13" t="s">
        <v>34</v>
      </c>
      <c r="AX331" s="13" t="s">
        <v>76</v>
      </c>
      <c r="AY331" s="254" t="s">
        <v>171</v>
      </c>
    </row>
    <row r="332" s="13" customFormat="1">
      <c r="A332" s="13"/>
      <c r="B332" s="244"/>
      <c r="C332" s="245"/>
      <c r="D332" s="246" t="s">
        <v>182</v>
      </c>
      <c r="E332" s="247" t="s">
        <v>1</v>
      </c>
      <c r="F332" s="248" t="s">
        <v>184</v>
      </c>
      <c r="G332" s="245"/>
      <c r="H332" s="247" t="s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4" t="s">
        <v>182</v>
      </c>
      <c r="AU332" s="254" t="s">
        <v>85</v>
      </c>
      <c r="AV332" s="13" t="s">
        <v>83</v>
      </c>
      <c r="AW332" s="13" t="s">
        <v>34</v>
      </c>
      <c r="AX332" s="13" t="s">
        <v>76</v>
      </c>
      <c r="AY332" s="254" t="s">
        <v>171</v>
      </c>
    </row>
    <row r="333" s="13" customFormat="1">
      <c r="A333" s="13"/>
      <c r="B333" s="244"/>
      <c r="C333" s="245"/>
      <c r="D333" s="246" t="s">
        <v>182</v>
      </c>
      <c r="E333" s="247" t="s">
        <v>1</v>
      </c>
      <c r="F333" s="248" t="s">
        <v>312</v>
      </c>
      <c r="G333" s="245"/>
      <c r="H333" s="247" t="s">
        <v>1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4" t="s">
        <v>182</v>
      </c>
      <c r="AU333" s="254" t="s">
        <v>85</v>
      </c>
      <c r="AV333" s="13" t="s">
        <v>83</v>
      </c>
      <c r="AW333" s="13" t="s">
        <v>34</v>
      </c>
      <c r="AX333" s="13" t="s">
        <v>76</v>
      </c>
      <c r="AY333" s="254" t="s">
        <v>171</v>
      </c>
    </row>
    <row r="334" s="14" customFormat="1">
      <c r="A334" s="14"/>
      <c r="B334" s="255"/>
      <c r="C334" s="256"/>
      <c r="D334" s="246" t="s">
        <v>182</v>
      </c>
      <c r="E334" s="257" t="s">
        <v>1</v>
      </c>
      <c r="F334" s="258" t="s">
        <v>350</v>
      </c>
      <c r="G334" s="256"/>
      <c r="H334" s="259">
        <v>35.280000000000001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5" t="s">
        <v>182</v>
      </c>
      <c r="AU334" s="265" t="s">
        <v>85</v>
      </c>
      <c r="AV334" s="14" t="s">
        <v>85</v>
      </c>
      <c r="AW334" s="14" t="s">
        <v>34</v>
      </c>
      <c r="AX334" s="14" t="s">
        <v>76</v>
      </c>
      <c r="AY334" s="265" t="s">
        <v>171</v>
      </c>
    </row>
    <row r="335" s="14" customFormat="1">
      <c r="A335" s="14"/>
      <c r="B335" s="255"/>
      <c r="C335" s="256"/>
      <c r="D335" s="246" t="s">
        <v>182</v>
      </c>
      <c r="E335" s="257" t="s">
        <v>1</v>
      </c>
      <c r="F335" s="258" t="s">
        <v>351</v>
      </c>
      <c r="G335" s="256"/>
      <c r="H335" s="259">
        <v>20.271999999999998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182</v>
      </c>
      <c r="AU335" s="265" t="s">
        <v>85</v>
      </c>
      <c r="AV335" s="14" t="s">
        <v>85</v>
      </c>
      <c r="AW335" s="14" t="s">
        <v>34</v>
      </c>
      <c r="AX335" s="14" t="s">
        <v>76</v>
      </c>
      <c r="AY335" s="265" t="s">
        <v>171</v>
      </c>
    </row>
    <row r="336" s="2" customFormat="1" ht="21.75" customHeight="1">
      <c r="A336" s="38"/>
      <c r="B336" s="39"/>
      <c r="C336" s="226" t="s">
        <v>352</v>
      </c>
      <c r="D336" s="226" t="s">
        <v>173</v>
      </c>
      <c r="E336" s="227" t="s">
        <v>353</v>
      </c>
      <c r="F336" s="228" t="s">
        <v>354</v>
      </c>
      <c r="G336" s="229" t="s">
        <v>292</v>
      </c>
      <c r="H336" s="230">
        <v>55.552</v>
      </c>
      <c r="I336" s="231"/>
      <c r="J336" s="232">
        <f>ROUND(I336*H336,2)</f>
        <v>0</v>
      </c>
      <c r="K336" s="228" t="s">
        <v>177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178</v>
      </c>
      <c r="AT336" s="237" t="s">
        <v>173</v>
      </c>
      <c r="AU336" s="237" t="s">
        <v>85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83</v>
      </c>
      <c r="BK336" s="238">
        <f>ROUND(I336*H336,2)</f>
        <v>0</v>
      </c>
      <c r="BL336" s="17" t="s">
        <v>178</v>
      </c>
      <c r="BM336" s="237" t="s">
        <v>355</v>
      </c>
    </row>
    <row r="337" s="2" customFormat="1">
      <c r="A337" s="38"/>
      <c r="B337" s="39"/>
      <c r="C337" s="40"/>
      <c r="D337" s="239" t="s">
        <v>180</v>
      </c>
      <c r="E337" s="40"/>
      <c r="F337" s="240" t="s">
        <v>356</v>
      </c>
      <c r="G337" s="40"/>
      <c r="H337" s="40"/>
      <c r="I337" s="241"/>
      <c r="J337" s="40"/>
      <c r="K337" s="40"/>
      <c r="L337" s="44"/>
      <c r="M337" s="242"/>
      <c r="N337" s="243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180</v>
      </c>
      <c r="AU337" s="17" t="s">
        <v>85</v>
      </c>
    </row>
    <row r="338" s="2" customFormat="1" ht="24.15" customHeight="1">
      <c r="A338" s="38"/>
      <c r="B338" s="39"/>
      <c r="C338" s="226" t="s">
        <v>357</v>
      </c>
      <c r="D338" s="226" t="s">
        <v>173</v>
      </c>
      <c r="E338" s="227" t="s">
        <v>358</v>
      </c>
      <c r="F338" s="228" t="s">
        <v>359</v>
      </c>
      <c r="G338" s="229" t="s">
        <v>292</v>
      </c>
      <c r="H338" s="230">
        <v>4</v>
      </c>
      <c r="I338" s="231"/>
      <c r="J338" s="232">
        <f>ROUND(I338*H338,2)</f>
        <v>0</v>
      </c>
      <c r="K338" s="228" t="s">
        <v>177</v>
      </c>
      <c r="L338" s="44"/>
      <c r="M338" s="233" t="s">
        <v>1</v>
      </c>
      <c r="N338" s="234" t="s">
        <v>41</v>
      </c>
      <c r="O338" s="91"/>
      <c r="P338" s="235">
        <f>O338*H338</f>
        <v>0</v>
      </c>
      <c r="Q338" s="235">
        <v>0.0077000000000000002</v>
      </c>
      <c r="R338" s="235">
        <f>Q338*H338</f>
        <v>0.030800000000000001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178</v>
      </c>
      <c r="AT338" s="237" t="s">
        <v>173</v>
      </c>
      <c r="AU338" s="237" t="s">
        <v>85</v>
      </c>
      <c r="AY338" s="17" t="s">
        <v>171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83</v>
      </c>
      <c r="BK338" s="238">
        <f>ROUND(I338*H338,2)</f>
        <v>0</v>
      </c>
      <c r="BL338" s="17" t="s">
        <v>178</v>
      </c>
      <c r="BM338" s="237" t="s">
        <v>360</v>
      </c>
    </row>
    <row r="339" s="2" customFormat="1">
      <c r="A339" s="38"/>
      <c r="B339" s="39"/>
      <c r="C339" s="40"/>
      <c r="D339" s="239" t="s">
        <v>180</v>
      </c>
      <c r="E339" s="40"/>
      <c r="F339" s="240" t="s">
        <v>361</v>
      </c>
      <c r="G339" s="40"/>
      <c r="H339" s="40"/>
      <c r="I339" s="241"/>
      <c r="J339" s="40"/>
      <c r="K339" s="40"/>
      <c r="L339" s="44"/>
      <c r="M339" s="242"/>
      <c r="N339" s="243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180</v>
      </c>
      <c r="AU339" s="17" t="s">
        <v>85</v>
      </c>
    </row>
    <row r="340" s="13" customFormat="1">
      <c r="A340" s="13"/>
      <c r="B340" s="244"/>
      <c r="C340" s="245"/>
      <c r="D340" s="246" t="s">
        <v>182</v>
      </c>
      <c r="E340" s="247" t="s">
        <v>1</v>
      </c>
      <c r="F340" s="248" t="s">
        <v>183</v>
      </c>
      <c r="G340" s="245"/>
      <c r="H340" s="247" t="s">
        <v>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4" t="s">
        <v>182</v>
      </c>
      <c r="AU340" s="254" t="s">
        <v>85</v>
      </c>
      <c r="AV340" s="13" t="s">
        <v>83</v>
      </c>
      <c r="AW340" s="13" t="s">
        <v>34</v>
      </c>
      <c r="AX340" s="13" t="s">
        <v>76</v>
      </c>
      <c r="AY340" s="254" t="s">
        <v>171</v>
      </c>
    </row>
    <row r="341" s="13" customFormat="1">
      <c r="A341" s="13"/>
      <c r="B341" s="244"/>
      <c r="C341" s="245"/>
      <c r="D341" s="246" t="s">
        <v>182</v>
      </c>
      <c r="E341" s="247" t="s">
        <v>1</v>
      </c>
      <c r="F341" s="248" t="s">
        <v>184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182</v>
      </c>
      <c r="AU341" s="254" t="s">
        <v>85</v>
      </c>
      <c r="AV341" s="13" t="s">
        <v>83</v>
      </c>
      <c r="AW341" s="13" t="s">
        <v>34</v>
      </c>
      <c r="AX341" s="13" t="s">
        <v>76</v>
      </c>
      <c r="AY341" s="254" t="s">
        <v>171</v>
      </c>
    </row>
    <row r="342" s="13" customFormat="1">
      <c r="A342" s="13"/>
      <c r="B342" s="244"/>
      <c r="C342" s="245"/>
      <c r="D342" s="246" t="s">
        <v>182</v>
      </c>
      <c r="E342" s="247" t="s">
        <v>1</v>
      </c>
      <c r="F342" s="248" t="s">
        <v>186</v>
      </c>
      <c r="G342" s="245"/>
      <c r="H342" s="247" t="s">
        <v>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182</v>
      </c>
      <c r="AU342" s="254" t="s">
        <v>85</v>
      </c>
      <c r="AV342" s="13" t="s">
        <v>83</v>
      </c>
      <c r="AW342" s="13" t="s">
        <v>34</v>
      </c>
      <c r="AX342" s="13" t="s">
        <v>76</v>
      </c>
      <c r="AY342" s="254" t="s">
        <v>171</v>
      </c>
    </row>
    <row r="343" s="14" customFormat="1">
      <c r="A343" s="14"/>
      <c r="B343" s="255"/>
      <c r="C343" s="256"/>
      <c r="D343" s="246" t="s">
        <v>182</v>
      </c>
      <c r="E343" s="257" t="s">
        <v>1</v>
      </c>
      <c r="F343" s="258" t="s">
        <v>362</v>
      </c>
      <c r="G343" s="256"/>
      <c r="H343" s="259">
        <v>4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5" t="s">
        <v>182</v>
      </c>
      <c r="AU343" s="265" t="s">
        <v>85</v>
      </c>
      <c r="AV343" s="14" t="s">
        <v>85</v>
      </c>
      <c r="AW343" s="14" t="s">
        <v>34</v>
      </c>
      <c r="AX343" s="14" t="s">
        <v>76</v>
      </c>
      <c r="AY343" s="265" t="s">
        <v>171</v>
      </c>
    </row>
    <row r="344" s="2" customFormat="1" ht="24.15" customHeight="1">
      <c r="A344" s="38"/>
      <c r="B344" s="39"/>
      <c r="C344" s="226" t="s">
        <v>363</v>
      </c>
      <c r="D344" s="226" t="s">
        <v>173</v>
      </c>
      <c r="E344" s="227" t="s">
        <v>364</v>
      </c>
      <c r="F344" s="228" t="s">
        <v>365</v>
      </c>
      <c r="G344" s="229" t="s">
        <v>292</v>
      </c>
      <c r="H344" s="230">
        <v>4</v>
      </c>
      <c r="I344" s="231"/>
      <c r="J344" s="232">
        <f>ROUND(I344*H344,2)</f>
        <v>0</v>
      </c>
      <c r="K344" s="228" t="s">
        <v>177</v>
      </c>
      <c r="L344" s="44"/>
      <c r="M344" s="233" t="s">
        <v>1</v>
      </c>
      <c r="N344" s="234" t="s">
        <v>41</v>
      </c>
      <c r="O344" s="91"/>
      <c r="P344" s="235">
        <f>O344*H344</f>
        <v>0</v>
      </c>
      <c r="Q344" s="235">
        <v>0</v>
      </c>
      <c r="R344" s="235">
        <f>Q344*H344</f>
        <v>0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178</v>
      </c>
      <c r="AT344" s="237" t="s">
        <v>173</v>
      </c>
      <c r="AU344" s="237" t="s">
        <v>85</v>
      </c>
      <c r="AY344" s="17" t="s">
        <v>171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83</v>
      </c>
      <c r="BK344" s="238">
        <f>ROUND(I344*H344,2)</f>
        <v>0</v>
      </c>
      <c r="BL344" s="17" t="s">
        <v>178</v>
      </c>
      <c r="BM344" s="237" t="s">
        <v>366</v>
      </c>
    </row>
    <row r="345" s="2" customFormat="1">
      <c r="A345" s="38"/>
      <c r="B345" s="39"/>
      <c r="C345" s="40"/>
      <c r="D345" s="239" t="s">
        <v>180</v>
      </c>
      <c r="E345" s="40"/>
      <c r="F345" s="240" t="s">
        <v>367</v>
      </c>
      <c r="G345" s="40"/>
      <c r="H345" s="40"/>
      <c r="I345" s="241"/>
      <c r="J345" s="40"/>
      <c r="K345" s="40"/>
      <c r="L345" s="44"/>
      <c r="M345" s="242"/>
      <c r="N345" s="243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180</v>
      </c>
      <c r="AU345" s="17" t="s">
        <v>85</v>
      </c>
    </row>
    <row r="346" s="2" customFormat="1" ht="24.15" customHeight="1">
      <c r="A346" s="38"/>
      <c r="B346" s="39"/>
      <c r="C346" s="226" t="s">
        <v>368</v>
      </c>
      <c r="D346" s="226" t="s">
        <v>173</v>
      </c>
      <c r="E346" s="227" t="s">
        <v>369</v>
      </c>
      <c r="F346" s="228" t="s">
        <v>370</v>
      </c>
      <c r="G346" s="229" t="s">
        <v>260</v>
      </c>
      <c r="H346" s="230">
        <v>0.38</v>
      </c>
      <c r="I346" s="231"/>
      <c r="J346" s="232">
        <f>ROUND(I346*H346,2)</f>
        <v>0</v>
      </c>
      <c r="K346" s="228" t="s">
        <v>177</v>
      </c>
      <c r="L346" s="44"/>
      <c r="M346" s="233" t="s">
        <v>1</v>
      </c>
      <c r="N346" s="234" t="s">
        <v>41</v>
      </c>
      <c r="O346" s="91"/>
      <c r="P346" s="235">
        <f>O346*H346</f>
        <v>0</v>
      </c>
      <c r="Q346" s="235">
        <v>1.0606199999999999</v>
      </c>
      <c r="R346" s="235">
        <f>Q346*H346</f>
        <v>0.40303559999999994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178</v>
      </c>
      <c r="AT346" s="237" t="s">
        <v>173</v>
      </c>
      <c r="AU346" s="237" t="s">
        <v>85</v>
      </c>
      <c r="AY346" s="17" t="s">
        <v>171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83</v>
      </c>
      <c r="BK346" s="238">
        <f>ROUND(I346*H346,2)</f>
        <v>0</v>
      </c>
      <c r="BL346" s="17" t="s">
        <v>178</v>
      </c>
      <c r="BM346" s="237" t="s">
        <v>371</v>
      </c>
    </row>
    <row r="347" s="2" customFormat="1">
      <c r="A347" s="38"/>
      <c r="B347" s="39"/>
      <c r="C347" s="40"/>
      <c r="D347" s="239" t="s">
        <v>180</v>
      </c>
      <c r="E347" s="40"/>
      <c r="F347" s="240" t="s">
        <v>372</v>
      </c>
      <c r="G347" s="40"/>
      <c r="H347" s="40"/>
      <c r="I347" s="241"/>
      <c r="J347" s="40"/>
      <c r="K347" s="40"/>
      <c r="L347" s="44"/>
      <c r="M347" s="242"/>
      <c r="N347" s="243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180</v>
      </c>
      <c r="AU347" s="17" t="s">
        <v>85</v>
      </c>
    </row>
    <row r="348" s="14" customFormat="1">
      <c r="A348" s="14"/>
      <c r="B348" s="255"/>
      <c r="C348" s="256"/>
      <c r="D348" s="246" t="s">
        <v>182</v>
      </c>
      <c r="E348" s="257" t="s">
        <v>1</v>
      </c>
      <c r="F348" s="258" t="s">
        <v>373</v>
      </c>
      <c r="G348" s="256"/>
      <c r="H348" s="259">
        <v>0.38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182</v>
      </c>
      <c r="AU348" s="265" t="s">
        <v>85</v>
      </c>
      <c r="AV348" s="14" t="s">
        <v>85</v>
      </c>
      <c r="AW348" s="14" t="s">
        <v>34</v>
      </c>
      <c r="AX348" s="14" t="s">
        <v>76</v>
      </c>
      <c r="AY348" s="265" t="s">
        <v>171</v>
      </c>
    </row>
    <row r="349" s="2" customFormat="1" ht="24.15" customHeight="1">
      <c r="A349" s="38"/>
      <c r="B349" s="39"/>
      <c r="C349" s="226" t="s">
        <v>374</v>
      </c>
      <c r="D349" s="226" t="s">
        <v>173</v>
      </c>
      <c r="E349" s="227" t="s">
        <v>375</v>
      </c>
      <c r="F349" s="228" t="s">
        <v>376</v>
      </c>
      <c r="G349" s="229" t="s">
        <v>260</v>
      </c>
      <c r="H349" s="230">
        <v>1.042</v>
      </c>
      <c r="I349" s="231"/>
      <c r="J349" s="232">
        <f>ROUND(I349*H349,2)</f>
        <v>0</v>
      </c>
      <c r="K349" s="228" t="s">
        <v>177</v>
      </c>
      <c r="L349" s="44"/>
      <c r="M349" s="233" t="s">
        <v>1</v>
      </c>
      <c r="N349" s="234" t="s">
        <v>41</v>
      </c>
      <c r="O349" s="91"/>
      <c r="P349" s="235">
        <f>O349*H349</f>
        <v>0</v>
      </c>
      <c r="Q349" s="235">
        <v>1.0593999999999999</v>
      </c>
      <c r="R349" s="235">
        <f>Q349*H349</f>
        <v>1.1038948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178</v>
      </c>
      <c r="AT349" s="237" t="s">
        <v>173</v>
      </c>
      <c r="AU349" s="237" t="s">
        <v>85</v>
      </c>
      <c r="AY349" s="17" t="s">
        <v>171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178</v>
      </c>
      <c r="BM349" s="237" t="s">
        <v>377</v>
      </c>
    </row>
    <row r="350" s="2" customFormat="1">
      <c r="A350" s="38"/>
      <c r="B350" s="39"/>
      <c r="C350" s="40"/>
      <c r="D350" s="239" t="s">
        <v>180</v>
      </c>
      <c r="E350" s="40"/>
      <c r="F350" s="240" t="s">
        <v>378</v>
      </c>
      <c r="G350" s="40"/>
      <c r="H350" s="40"/>
      <c r="I350" s="241"/>
      <c r="J350" s="40"/>
      <c r="K350" s="40"/>
      <c r="L350" s="44"/>
      <c r="M350" s="242"/>
      <c r="N350" s="24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180</v>
      </c>
      <c r="AU350" s="17" t="s">
        <v>85</v>
      </c>
    </row>
    <row r="351" s="13" customFormat="1">
      <c r="A351" s="13"/>
      <c r="B351" s="244"/>
      <c r="C351" s="245"/>
      <c r="D351" s="246" t="s">
        <v>182</v>
      </c>
      <c r="E351" s="247" t="s">
        <v>1</v>
      </c>
      <c r="F351" s="248" t="s">
        <v>236</v>
      </c>
      <c r="G351" s="245"/>
      <c r="H351" s="247" t="s">
        <v>1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182</v>
      </c>
      <c r="AU351" s="254" t="s">
        <v>85</v>
      </c>
      <c r="AV351" s="13" t="s">
        <v>83</v>
      </c>
      <c r="AW351" s="13" t="s">
        <v>34</v>
      </c>
      <c r="AX351" s="13" t="s">
        <v>76</v>
      </c>
      <c r="AY351" s="254" t="s">
        <v>171</v>
      </c>
    </row>
    <row r="352" s="13" customFormat="1">
      <c r="A352" s="13"/>
      <c r="B352" s="244"/>
      <c r="C352" s="245"/>
      <c r="D352" s="246" t="s">
        <v>182</v>
      </c>
      <c r="E352" s="247" t="s">
        <v>1</v>
      </c>
      <c r="F352" s="248" t="s">
        <v>184</v>
      </c>
      <c r="G352" s="245"/>
      <c r="H352" s="247" t="s">
        <v>1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4" t="s">
        <v>182</v>
      </c>
      <c r="AU352" s="254" t="s">
        <v>85</v>
      </c>
      <c r="AV352" s="13" t="s">
        <v>83</v>
      </c>
      <c r="AW352" s="13" t="s">
        <v>34</v>
      </c>
      <c r="AX352" s="13" t="s">
        <v>76</v>
      </c>
      <c r="AY352" s="254" t="s">
        <v>171</v>
      </c>
    </row>
    <row r="353" s="14" customFormat="1">
      <c r="A353" s="14"/>
      <c r="B353" s="255"/>
      <c r="C353" s="256"/>
      <c r="D353" s="246" t="s">
        <v>182</v>
      </c>
      <c r="E353" s="257" t="s">
        <v>1</v>
      </c>
      <c r="F353" s="258" t="s">
        <v>379</v>
      </c>
      <c r="G353" s="256"/>
      <c r="H353" s="259">
        <v>1.0416000000000001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182</v>
      </c>
      <c r="AU353" s="265" t="s">
        <v>85</v>
      </c>
      <c r="AV353" s="14" t="s">
        <v>85</v>
      </c>
      <c r="AW353" s="14" t="s">
        <v>34</v>
      </c>
      <c r="AX353" s="14" t="s">
        <v>76</v>
      </c>
      <c r="AY353" s="265" t="s">
        <v>171</v>
      </c>
    </row>
    <row r="354" s="12" customFormat="1" ht="22.8" customHeight="1">
      <c r="A354" s="12"/>
      <c r="B354" s="210"/>
      <c r="C354" s="211"/>
      <c r="D354" s="212" t="s">
        <v>75</v>
      </c>
      <c r="E354" s="224" t="s">
        <v>193</v>
      </c>
      <c r="F354" s="224" t="s">
        <v>380</v>
      </c>
      <c r="G354" s="211"/>
      <c r="H354" s="211"/>
      <c r="I354" s="214"/>
      <c r="J354" s="225">
        <f>BK354</f>
        <v>0</v>
      </c>
      <c r="K354" s="211"/>
      <c r="L354" s="216"/>
      <c r="M354" s="217"/>
      <c r="N354" s="218"/>
      <c r="O354" s="218"/>
      <c r="P354" s="219">
        <f>SUM(P355:P424)</f>
        <v>0</v>
      </c>
      <c r="Q354" s="218"/>
      <c r="R354" s="219">
        <f>SUM(R355:R424)</f>
        <v>80.789528939999983</v>
      </c>
      <c r="S354" s="218"/>
      <c r="T354" s="220">
        <f>SUM(T355:T424)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21" t="s">
        <v>83</v>
      </c>
      <c r="AT354" s="222" t="s">
        <v>75</v>
      </c>
      <c r="AU354" s="222" t="s">
        <v>83</v>
      </c>
      <c r="AY354" s="221" t="s">
        <v>171</v>
      </c>
      <c r="BK354" s="223">
        <f>SUM(BK355:BK424)</f>
        <v>0</v>
      </c>
    </row>
    <row r="355" s="2" customFormat="1" ht="24.15" customHeight="1">
      <c r="A355" s="38"/>
      <c r="B355" s="39"/>
      <c r="C355" s="226" t="s">
        <v>381</v>
      </c>
      <c r="D355" s="226" t="s">
        <v>173</v>
      </c>
      <c r="E355" s="227" t="s">
        <v>382</v>
      </c>
      <c r="F355" s="228" t="s">
        <v>383</v>
      </c>
      <c r="G355" s="229" t="s">
        <v>176</v>
      </c>
      <c r="H355" s="230">
        <v>4.9169999999999998</v>
      </c>
      <c r="I355" s="231"/>
      <c r="J355" s="232">
        <f>ROUND(I355*H355,2)</f>
        <v>0</v>
      </c>
      <c r="K355" s="228" t="s">
        <v>177</v>
      </c>
      <c r="L355" s="44"/>
      <c r="M355" s="233" t="s">
        <v>1</v>
      </c>
      <c r="N355" s="234" t="s">
        <v>41</v>
      </c>
      <c r="O355" s="91"/>
      <c r="P355" s="235">
        <f>O355*H355</f>
        <v>0</v>
      </c>
      <c r="Q355" s="235">
        <v>1.8775</v>
      </c>
      <c r="R355" s="235">
        <f>Q355*H355</f>
        <v>9.2316674999999986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178</v>
      </c>
      <c r="AT355" s="237" t="s">
        <v>173</v>
      </c>
      <c r="AU355" s="237" t="s">
        <v>85</v>
      </c>
      <c r="AY355" s="17" t="s">
        <v>171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83</v>
      </c>
      <c r="BK355" s="238">
        <f>ROUND(I355*H355,2)</f>
        <v>0</v>
      </c>
      <c r="BL355" s="17" t="s">
        <v>178</v>
      </c>
      <c r="BM355" s="237" t="s">
        <v>384</v>
      </c>
    </row>
    <row r="356" s="2" customFormat="1">
      <c r="A356" s="38"/>
      <c r="B356" s="39"/>
      <c r="C356" s="40"/>
      <c r="D356" s="239" t="s">
        <v>180</v>
      </c>
      <c r="E356" s="40"/>
      <c r="F356" s="240" t="s">
        <v>385</v>
      </c>
      <c r="G356" s="40"/>
      <c r="H356" s="40"/>
      <c r="I356" s="241"/>
      <c r="J356" s="40"/>
      <c r="K356" s="40"/>
      <c r="L356" s="44"/>
      <c r="M356" s="242"/>
      <c r="N356" s="243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180</v>
      </c>
      <c r="AU356" s="17" t="s">
        <v>85</v>
      </c>
    </row>
    <row r="357" s="13" customFormat="1">
      <c r="A357" s="13"/>
      <c r="B357" s="244"/>
      <c r="C357" s="245"/>
      <c r="D357" s="246" t="s">
        <v>182</v>
      </c>
      <c r="E357" s="247" t="s">
        <v>1</v>
      </c>
      <c r="F357" s="248" t="s">
        <v>183</v>
      </c>
      <c r="G357" s="245"/>
      <c r="H357" s="247" t="s">
        <v>1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4" t="s">
        <v>182</v>
      </c>
      <c r="AU357" s="254" t="s">
        <v>85</v>
      </c>
      <c r="AV357" s="13" t="s">
        <v>83</v>
      </c>
      <c r="AW357" s="13" t="s">
        <v>34</v>
      </c>
      <c r="AX357" s="13" t="s">
        <v>76</v>
      </c>
      <c r="AY357" s="254" t="s">
        <v>171</v>
      </c>
    </row>
    <row r="358" s="13" customFormat="1">
      <c r="A358" s="13"/>
      <c r="B358" s="244"/>
      <c r="C358" s="245"/>
      <c r="D358" s="246" t="s">
        <v>182</v>
      </c>
      <c r="E358" s="247" t="s">
        <v>1</v>
      </c>
      <c r="F358" s="248" t="s">
        <v>184</v>
      </c>
      <c r="G358" s="245"/>
      <c r="H358" s="247" t="s">
        <v>1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4" t="s">
        <v>182</v>
      </c>
      <c r="AU358" s="254" t="s">
        <v>85</v>
      </c>
      <c r="AV358" s="13" t="s">
        <v>83</v>
      </c>
      <c r="AW358" s="13" t="s">
        <v>34</v>
      </c>
      <c r="AX358" s="13" t="s">
        <v>76</v>
      </c>
      <c r="AY358" s="254" t="s">
        <v>171</v>
      </c>
    </row>
    <row r="359" s="13" customFormat="1">
      <c r="A359" s="13"/>
      <c r="B359" s="244"/>
      <c r="C359" s="245"/>
      <c r="D359" s="246" t="s">
        <v>182</v>
      </c>
      <c r="E359" s="247" t="s">
        <v>1</v>
      </c>
      <c r="F359" s="248" t="s">
        <v>386</v>
      </c>
      <c r="G359" s="245"/>
      <c r="H359" s="247" t="s">
        <v>1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182</v>
      </c>
      <c r="AU359" s="254" t="s">
        <v>85</v>
      </c>
      <c r="AV359" s="13" t="s">
        <v>83</v>
      </c>
      <c r="AW359" s="13" t="s">
        <v>34</v>
      </c>
      <c r="AX359" s="13" t="s">
        <v>76</v>
      </c>
      <c r="AY359" s="254" t="s">
        <v>171</v>
      </c>
    </row>
    <row r="360" s="14" customFormat="1">
      <c r="A360" s="14"/>
      <c r="B360" s="255"/>
      <c r="C360" s="256"/>
      <c r="D360" s="246" t="s">
        <v>182</v>
      </c>
      <c r="E360" s="257" t="s">
        <v>1</v>
      </c>
      <c r="F360" s="258" t="s">
        <v>387</v>
      </c>
      <c r="G360" s="256"/>
      <c r="H360" s="259">
        <v>1.4850000000000001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5" t="s">
        <v>182</v>
      </c>
      <c r="AU360" s="265" t="s">
        <v>85</v>
      </c>
      <c r="AV360" s="14" t="s">
        <v>85</v>
      </c>
      <c r="AW360" s="14" t="s">
        <v>34</v>
      </c>
      <c r="AX360" s="14" t="s">
        <v>76</v>
      </c>
      <c r="AY360" s="265" t="s">
        <v>171</v>
      </c>
    </row>
    <row r="361" s="14" customFormat="1">
      <c r="A361" s="14"/>
      <c r="B361" s="255"/>
      <c r="C361" s="256"/>
      <c r="D361" s="246" t="s">
        <v>182</v>
      </c>
      <c r="E361" s="257" t="s">
        <v>1</v>
      </c>
      <c r="F361" s="258" t="s">
        <v>388</v>
      </c>
      <c r="G361" s="256"/>
      <c r="H361" s="259">
        <v>3.4319999999999999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182</v>
      </c>
      <c r="AU361" s="265" t="s">
        <v>85</v>
      </c>
      <c r="AV361" s="14" t="s">
        <v>85</v>
      </c>
      <c r="AW361" s="14" t="s">
        <v>34</v>
      </c>
      <c r="AX361" s="14" t="s">
        <v>76</v>
      </c>
      <c r="AY361" s="265" t="s">
        <v>171</v>
      </c>
    </row>
    <row r="362" s="2" customFormat="1" ht="16.5" customHeight="1">
      <c r="A362" s="38"/>
      <c r="B362" s="39"/>
      <c r="C362" s="226" t="s">
        <v>389</v>
      </c>
      <c r="D362" s="226" t="s">
        <v>173</v>
      </c>
      <c r="E362" s="227" t="s">
        <v>390</v>
      </c>
      <c r="F362" s="228" t="s">
        <v>391</v>
      </c>
      <c r="G362" s="229" t="s">
        <v>176</v>
      </c>
      <c r="H362" s="230">
        <v>25.462</v>
      </c>
      <c r="I362" s="231"/>
      <c r="J362" s="232">
        <f>ROUND(I362*H362,2)</f>
        <v>0</v>
      </c>
      <c r="K362" s="228" t="s">
        <v>177</v>
      </c>
      <c r="L362" s="44"/>
      <c r="M362" s="233" t="s">
        <v>1</v>
      </c>
      <c r="N362" s="234" t="s">
        <v>41</v>
      </c>
      <c r="O362" s="91"/>
      <c r="P362" s="235">
        <f>O362*H362</f>
        <v>0</v>
      </c>
      <c r="Q362" s="235">
        <v>2.5018699999999998</v>
      </c>
      <c r="R362" s="235">
        <f>Q362*H362</f>
        <v>63.702613939999992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178</v>
      </c>
      <c r="AT362" s="237" t="s">
        <v>173</v>
      </c>
      <c r="AU362" s="237" t="s">
        <v>85</v>
      </c>
      <c r="AY362" s="17" t="s">
        <v>171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178</v>
      </c>
      <c r="BM362" s="237" t="s">
        <v>392</v>
      </c>
    </row>
    <row r="363" s="2" customFormat="1">
      <c r="A363" s="38"/>
      <c r="B363" s="39"/>
      <c r="C363" s="40"/>
      <c r="D363" s="239" t="s">
        <v>180</v>
      </c>
      <c r="E363" s="40"/>
      <c r="F363" s="240" t="s">
        <v>393</v>
      </c>
      <c r="G363" s="40"/>
      <c r="H363" s="40"/>
      <c r="I363" s="241"/>
      <c r="J363" s="40"/>
      <c r="K363" s="40"/>
      <c r="L363" s="44"/>
      <c r="M363" s="242"/>
      <c r="N363" s="24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180</v>
      </c>
      <c r="AU363" s="17" t="s">
        <v>85</v>
      </c>
    </row>
    <row r="364" s="13" customFormat="1">
      <c r="A364" s="13"/>
      <c r="B364" s="244"/>
      <c r="C364" s="245"/>
      <c r="D364" s="246" t="s">
        <v>182</v>
      </c>
      <c r="E364" s="247" t="s">
        <v>1</v>
      </c>
      <c r="F364" s="248" t="s">
        <v>236</v>
      </c>
      <c r="G364" s="245"/>
      <c r="H364" s="247" t="s">
        <v>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4" t="s">
        <v>182</v>
      </c>
      <c r="AU364" s="254" t="s">
        <v>85</v>
      </c>
      <c r="AV364" s="13" t="s">
        <v>83</v>
      </c>
      <c r="AW364" s="13" t="s">
        <v>34</v>
      </c>
      <c r="AX364" s="13" t="s">
        <v>76</v>
      </c>
      <c r="AY364" s="254" t="s">
        <v>171</v>
      </c>
    </row>
    <row r="365" s="13" customFormat="1">
      <c r="A365" s="13"/>
      <c r="B365" s="244"/>
      <c r="C365" s="245"/>
      <c r="D365" s="246" t="s">
        <v>182</v>
      </c>
      <c r="E365" s="247" t="s">
        <v>1</v>
      </c>
      <c r="F365" s="248" t="s">
        <v>184</v>
      </c>
      <c r="G365" s="245"/>
      <c r="H365" s="247" t="s">
        <v>1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4" t="s">
        <v>182</v>
      </c>
      <c r="AU365" s="254" t="s">
        <v>85</v>
      </c>
      <c r="AV365" s="13" t="s">
        <v>83</v>
      </c>
      <c r="AW365" s="13" t="s">
        <v>34</v>
      </c>
      <c r="AX365" s="13" t="s">
        <v>76</v>
      </c>
      <c r="AY365" s="254" t="s">
        <v>171</v>
      </c>
    </row>
    <row r="366" s="13" customFormat="1">
      <c r="A366" s="13"/>
      <c r="B366" s="244"/>
      <c r="C366" s="245"/>
      <c r="D366" s="246" t="s">
        <v>182</v>
      </c>
      <c r="E366" s="247" t="s">
        <v>1</v>
      </c>
      <c r="F366" s="248" t="s">
        <v>296</v>
      </c>
      <c r="G366" s="245"/>
      <c r="H366" s="247" t="s">
        <v>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4" t="s">
        <v>182</v>
      </c>
      <c r="AU366" s="254" t="s">
        <v>85</v>
      </c>
      <c r="AV366" s="13" t="s">
        <v>83</v>
      </c>
      <c r="AW366" s="13" t="s">
        <v>34</v>
      </c>
      <c r="AX366" s="13" t="s">
        <v>76</v>
      </c>
      <c r="AY366" s="254" t="s">
        <v>171</v>
      </c>
    </row>
    <row r="367" s="13" customFormat="1">
      <c r="A367" s="13"/>
      <c r="B367" s="244"/>
      <c r="C367" s="245"/>
      <c r="D367" s="246" t="s">
        <v>182</v>
      </c>
      <c r="E367" s="247" t="s">
        <v>1</v>
      </c>
      <c r="F367" s="248" t="s">
        <v>184</v>
      </c>
      <c r="G367" s="245"/>
      <c r="H367" s="247" t="s">
        <v>1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4" t="s">
        <v>182</v>
      </c>
      <c r="AU367" s="254" t="s">
        <v>85</v>
      </c>
      <c r="AV367" s="13" t="s">
        <v>83</v>
      </c>
      <c r="AW367" s="13" t="s">
        <v>34</v>
      </c>
      <c r="AX367" s="13" t="s">
        <v>76</v>
      </c>
      <c r="AY367" s="254" t="s">
        <v>171</v>
      </c>
    </row>
    <row r="368" s="13" customFormat="1">
      <c r="A368" s="13"/>
      <c r="B368" s="244"/>
      <c r="C368" s="245"/>
      <c r="D368" s="246" t="s">
        <v>182</v>
      </c>
      <c r="E368" s="247" t="s">
        <v>1</v>
      </c>
      <c r="F368" s="248" t="s">
        <v>312</v>
      </c>
      <c r="G368" s="245"/>
      <c r="H368" s="247" t="s">
        <v>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4" t="s">
        <v>182</v>
      </c>
      <c r="AU368" s="254" t="s">
        <v>85</v>
      </c>
      <c r="AV368" s="13" t="s">
        <v>83</v>
      </c>
      <c r="AW368" s="13" t="s">
        <v>34</v>
      </c>
      <c r="AX368" s="13" t="s">
        <v>76</v>
      </c>
      <c r="AY368" s="254" t="s">
        <v>171</v>
      </c>
    </row>
    <row r="369" s="14" customFormat="1">
      <c r="A369" s="14"/>
      <c r="B369" s="255"/>
      <c r="C369" s="256"/>
      <c r="D369" s="246" t="s">
        <v>182</v>
      </c>
      <c r="E369" s="257" t="s">
        <v>1</v>
      </c>
      <c r="F369" s="258" t="s">
        <v>394</v>
      </c>
      <c r="G369" s="256"/>
      <c r="H369" s="259">
        <v>13.41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5" t="s">
        <v>182</v>
      </c>
      <c r="AU369" s="265" t="s">
        <v>85</v>
      </c>
      <c r="AV369" s="14" t="s">
        <v>85</v>
      </c>
      <c r="AW369" s="14" t="s">
        <v>34</v>
      </c>
      <c r="AX369" s="14" t="s">
        <v>76</v>
      </c>
      <c r="AY369" s="265" t="s">
        <v>171</v>
      </c>
    </row>
    <row r="370" s="14" customFormat="1">
      <c r="A370" s="14"/>
      <c r="B370" s="255"/>
      <c r="C370" s="256"/>
      <c r="D370" s="246" t="s">
        <v>182</v>
      </c>
      <c r="E370" s="257" t="s">
        <v>1</v>
      </c>
      <c r="F370" s="258" t="s">
        <v>395</v>
      </c>
      <c r="G370" s="256"/>
      <c r="H370" s="259">
        <v>10.715562500000001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5" t="s">
        <v>182</v>
      </c>
      <c r="AU370" s="265" t="s">
        <v>85</v>
      </c>
      <c r="AV370" s="14" t="s">
        <v>85</v>
      </c>
      <c r="AW370" s="14" t="s">
        <v>34</v>
      </c>
      <c r="AX370" s="14" t="s">
        <v>76</v>
      </c>
      <c r="AY370" s="265" t="s">
        <v>171</v>
      </c>
    </row>
    <row r="371" s="14" customFormat="1">
      <c r="A371" s="14"/>
      <c r="B371" s="255"/>
      <c r="C371" s="256"/>
      <c r="D371" s="246" t="s">
        <v>182</v>
      </c>
      <c r="E371" s="257" t="s">
        <v>1</v>
      </c>
      <c r="F371" s="258" t="s">
        <v>396</v>
      </c>
      <c r="G371" s="256"/>
      <c r="H371" s="259">
        <v>1.3360000000000001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182</v>
      </c>
      <c r="AU371" s="265" t="s">
        <v>85</v>
      </c>
      <c r="AV371" s="14" t="s">
        <v>85</v>
      </c>
      <c r="AW371" s="14" t="s">
        <v>34</v>
      </c>
      <c r="AX371" s="14" t="s">
        <v>76</v>
      </c>
      <c r="AY371" s="265" t="s">
        <v>171</v>
      </c>
    </row>
    <row r="372" s="2" customFormat="1" ht="24.15" customHeight="1">
      <c r="A372" s="38"/>
      <c r="B372" s="39"/>
      <c r="C372" s="226" t="s">
        <v>397</v>
      </c>
      <c r="D372" s="226" t="s">
        <v>173</v>
      </c>
      <c r="E372" s="227" t="s">
        <v>398</v>
      </c>
      <c r="F372" s="228" t="s">
        <v>399</v>
      </c>
      <c r="G372" s="229" t="s">
        <v>292</v>
      </c>
      <c r="H372" s="230">
        <v>239.5</v>
      </c>
      <c r="I372" s="231"/>
      <c r="J372" s="232">
        <f>ROUND(I372*H372,2)</f>
        <v>0</v>
      </c>
      <c r="K372" s="228" t="s">
        <v>177</v>
      </c>
      <c r="L372" s="44"/>
      <c r="M372" s="233" t="s">
        <v>1</v>
      </c>
      <c r="N372" s="234" t="s">
        <v>41</v>
      </c>
      <c r="O372" s="91"/>
      <c r="P372" s="235">
        <f>O372*H372</f>
        <v>0</v>
      </c>
      <c r="Q372" s="235">
        <v>0.0027499999999999998</v>
      </c>
      <c r="R372" s="235">
        <f>Q372*H372</f>
        <v>0.65862500000000002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178</v>
      </c>
      <c r="AT372" s="237" t="s">
        <v>173</v>
      </c>
      <c r="AU372" s="237" t="s">
        <v>85</v>
      </c>
      <c r="AY372" s="17" t="s">
        <v>171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83</v>
      </c>
      <c r="BK372" s="238">
        <f>ROUND(I372*H372,2)</f>
        <v>0</v>
      </c>
      <c r="BL372" s="17" t="s">
        <v>178</v>
      </c>
      <c r="BM372" s="237" t="s">
        <v>400</v>
      </c>
    </row>
    <row r="373" s="2" customFormat="1">
      <c r="A373" s="38"/>
      <c r="B373" s="39"/>
      <c r="C373" s="40"/>
      <c r="D373" s="239" t="s">
        <v>180</v>
      </c>
      <c r="E373" s="40"/>
      <c r="F373" s="240" t="s">
        <v>401</v>
      </c>
      <c r="G373" s="40"/>
      <c r="H373" s="40"/>
      <c r="I373" s="241"/>
      <c r="J373" s="40"/>
      <c r="K373" s="40"/>
      <c r="L373" s="44"/>
      <c r="M373" s="242"/>
      <c r="N373" s="243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180</v>
      </c>
      <c r="AU373" s="17" t="s">
        <v>85</v>
      </c>
    </row>
    <row r="374" s="13" customFormat="1">
      <c r="A374" s="13"/>
      <c r="B374" s="244"/>
      <c r="C374" s="245"/>
      <c r="D374" s="246" t="s">
        <v>182</v>
      </c>
      <c r="E374" s="247" t="s">
        <v>1</v>
      </c>
      <c r="F374" s="248" t="s">
        <v>236</v>
      </c>
      <c r="G374" s="245"/>
      <c r="H374" s="247" t="s">
        <v>1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4" t="s">
        <v>182</v>
      </c>
      <c r="AU374" s="254" t="s">
        <v>85</v>
      </c>
      <c r="AV374" s="13" t="s">
        <v>83</v>
      </c>
      <c r="AW374" s="13" t="s">
        <v>34</v>
      </c>
      <c r="AX374" s="13" t="s">
        <v>76</v>
      </c>
      <c r="AY374" s="254" t="s">
        <v>171</v>
      </c>
    </row>
    <row r="375" s="13" customFormat="1">
      <c r="A375" s="13"/>
      <c r="B375" s="244"/>
      <c r="C375" s="245"/>
      <c r="D375" s="246" t="s">
        <v>182</v>
      </c>
      <c r="E375" s="247" t="s">
        <v>1</v>
      </c>
      <c r="F375" s="248" t="s">
        <v>184</v>
      </c>
      <c r="G375" s="245"/>
      <c r="H375" s="247" t="s">
        <v>1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4" t="s">
        <v>182</v>
      </c>
      <c r="AU375" s="254" t="s">
        <v>85</v>
      </c>
      <c r="AV375" s="13" t="s">
        <v>83</v>
      </c>
      <c r="AW375" s="13" t="s">
        <v>34</v>
      </c>
      <c r="AX375" s="13" t="s">
        <v>76</v>
      </c>
      <c r="AY375" s="254" t="s">
        <v>171</v>
      </c>
    </row>
    <row r="376" s="13" customFormat="1">
      <c r="A376" s="13"/>
      <c r="B376" s="244"/>
      <c r="C376" s="245"/>
      <c r="D376" s="246" t="s">
        <v>182</v>
      </c>
      <c r="E376" s="247" t="s">
        <v>1</v>
      </c>
      <c r="F376" s="248" t="s">
        <v>296</v>
      </c>
      <c r="G376" s="245"/>
      <c r="H376" s="247" t="s">
        <v>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4" t="s">
        <v>182</v>
      </c>
      <c r="AU376" s="254" t="s">
        <v>85</v>
      </c>
      <c r="AV376" s="13" t="s">
        <v>83</v>
      </c>
      <c r="AW376" s="13" t="s">
        <v>34</v>
      </c>
      <c r="AX376" s="13" t="s">
        <v>76</v>
      </c>
      <c r="AY376" s="254" t="s">
        <v>171</v>
      </c>
    </row>
    <row r="377" s="13" customFormat="1">
      <c r="A377" s="13"/>
      <c r="B377" s="244"/>
      <c r="C377" s="245"/>
      <c r="D377" s="246" t="s">
        <v>182</v>
      </c>
      <c r="E377" s="247" t="s">
        <v>1</v>
      </c>
      <c r="F377" s="248" t="s">
        <v>184</v>
      </c>
      <c r="G377" s="245"/>
      <c r="H377" s="247" t="s">
        <v>1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4" t="s">
        <v>182</v>
      </c>
      <c r="AU377" s="254" t="s">
        <v>85</v>
      </c>
      <c r="AV377" s="13" t="s">
        <v>83</v>
      </c>
      <c r="AW377" s="13" t="s">
        <v>34</v>
      </c>
      <c r="AX377" s="13" t="s">
        <v>76</v>
      </c>
      <c r="AY377" s="254" t="s">
        <v>171</v>
      </c>
    </row>
    <row r="378" s="13" customFormat="1">
      <c r="A378" s="13"/>
      <c r="B378" s="244"/>
      <c r="C378" s="245"/>
      <c r="D378" s="246" t="s">
        <v>182</v>
      </c>
      <c r="E378" s="247" t="s">
        <v>1</v>
      </c>
      <c r="F378" s="248" t="s">
        <v>312</v>
      </c>
      <c r="G378" s="245"/>
      <c r="H378" s="247" t="s">
        <v>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4" t="s">
        <v>182</v>
      </c>
      <c r="AU378" s="254" t="s">
        <v>85</v>
      </c>
      <c r="AV378" s="13" t="s">
        <v>83</v>
      </c>
      <c r="AW378" s="13" t="s">
        <v>34</v>
      </c>
      <c r="AX378" s="13" t="s">
        <v>76</v>
      </c>
      <c r="AY378" s="254" t="s">
        <v>171</v>
      </c>
    </row>
    <row r="379" s="14" customFormat="1">
      <c r="A379" s="14"/>
      <c r="B379" s="255"/>
      <c r="C379" s="256"/>
      <c r="D379" s="246" t="s">
        <v>182</v>
      </c>
      <c r="E379" s="257" t="s">
        <v>1</v>
      </c>
      <c r="F379" s="258" t="s">
        <v>402</v>
      </c>
      <c r="G379" s="256"/>
      <c r="H379" s="259">
        <v>119.7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182</v>
      </c>
      <c r="AU379" s="265" t="s">
        <v>85</v>
      </c>
      <c r="AV379" s="14" t="s">
        <v>85</v>
      </c>
      <c r="AW379" s="14" t="s">
        <v>34</v>
      </c>
      <c r="AX379" s="14" t="s">
        <v>76</v>
      </c>
      <c r="AY379" s="265" t="s">
        <v>171</v>
      </c>
    </row>
    <row r="380" s="14" customFormat="1">
      <c r="A380" s="14"/>
      <c r="B380" s="255"/>
      <c r="C380" s="256"/>
      <c r="D380" s="246" t="s">
        <v>182</v>
      </c>
      <c r="E380" s="257" t="s">
        <v>1</v>
      </c>
      <c r="F380" s="258" t="s">
        <v>403</v>
      </c>
      <c r="G380" s="256"/>
      <c r="H380" s="259">
        <v>106.44</v>
      </c>
      <c r="I380" s="260"/>
      <c r="J380" s="256"/>
      <c r="K380" s="256"/>
      <c r="L380" s="261"/>
      <c r="M380" s="262"/>
      <c r="N380" s="263"/>
      <c r="O380" s="263"/>
      <c r="P380" s="263"/>
      <c r="Q380" s="263"/>
      <c r="R380" s="263"/>
      <c r="S380" s="263"/>
      <c r="T380" s="26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5" t="s">
        <v>182</v>
      </c>
      <c r="AU380" s="265" t="s">
        <v>85</v>
      </c>
      <c r="AV380" s="14" t="s">
        <v>85</v>
      </c>
      <c r="AW380" s="14" t="s">
        <v>34</v>
      </c>
      <c r="AX380" s="14" t="s">
        <v>76</v>
      </c>
      <c r="AY380" s="265" t="s">
        <v>171</v>
      </c>
    </row>
    <row r="381" s="14" customFormat="1">
      <c r="A381" s="14"/>
      <c r="B381" s="255"/>
      <c r="C381" s="256"/>
      <c r="D381" s="246" t="s">
        <v>182</v>
      </c>
      <c r="E381" s="257" t="s">
        <v>1</v>
      </c>
      <c r="F381" s="258" t="s">
        <v>404</v>
      </c>
      <c r="G381" s="256"/>
      <c r="H381" s="259">
        <v>13.359999999999999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5" t="s">
        <v>182</v>
      </c>
      <c r="AU381" s="265" t="s">
        <v>85</v>
      </c>
      <c r="AV381" s="14" t="s">
        <v>85</v>
      </c>
      <c r="AW381" s="14" t="s">
        <v>34</v>
      </c>
      <c r="AX381" s="14" t="s">
        <v>76</v>
      </c>
      <c r="AY381" s="265" t="s">
        <v>171</v>
      </c>
    </row>
    <row r="382" s="2" customFormat="1" ht="24.15" customHeight="1">
      <c r="A382" s="38"/>
      <c r="B382" s="39"/>
      <c r="C382" s="226" t="s">
        <v>405</v>
      </c>
      <c r="D382" s="226" t="s">
        <v>173</v>
      </c>
      <c r="E382" s="227" t="s">
        <v>406</v>
      </c>
      <c r="F382" s="228" t="s">
        <v>407</v>
      </c>
      <c r="G382" s="229" t="s">
        <v>292</v>
      </c>
      <c r="H382" s="230">
        <v>239.5</v>
      </c>
      <c r="I382" s="231"/>
      <c r="J382" s="232">
        <f>ROUND(I382*H382,2)</f>
        <v>0</v>
      </c>
      <c r="K382" s="228" t="s">
        <v>177</v>
      </c>
      <c r="L382" s="44"/>
      <c r="M382" s="233" t="s">
        <v>1</v>
      </c>
      <c r="N382" s="234" t="s">
        <v>41</v>
      </c>
      <c r="O382" s="91"/>
      <c r="P382" s="235">
        <f>O382*H382</f>
        <v>0</v>
      </c>
      <c r="Q382" s="235">
        <v>0</v>
      </c>
      <c r="R382" s="235">
        <f>Q382*H382</f>
        <v>0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178</v>
      </c>
      <c r="AT382" s="237" t="s">
        <v>173</v>
      </c>
      <c r="AU382" s="237" t="s">
        <v>85</v>
      </c>
      <c r="AY382" s="17" t="s">
        <v>171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83</v>
      </c>
      <c r="BK382" s="238">
        <f>ROUND(I382*H382,2)</f>
        <v>0</v>
      </c>
      <c r="BL382" s="17" t="s">
        <v>178</v>
      </c>
      <c r="BM382" s="237" t="s">
        <v>408</v>
      </c>
    </row>
    <row r="383" s="2" customFormat="1">
      <c r="A383" s="38"/>
      <c r="B383" s="39"/>
      <c r="C383" s="40"/>
      <c r="D383" s="239" t="s">
        <v>180</v>
      </c>
      <c r="E383" s="40"/>
      <c r="F383" s="240" t="s">
        <v>409</v>
      </c>
      <c r="G383" s="40"/>
      <c r="H383" s="40"/>
      <c r="I383" s="241"/>
      <c r="J383" s="40"/>
      <c r="K383" s="40"/>
      <c r="L383" s="44"/>
      <c r="M383" s="242"/>
      <c r="N383" s="24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180</v>
      </c>
      <c r="AU383" s="17" t="s">
        <v>85</v>
      </c>
    </row>
    <row r="384" s="2" customFormat="1" ht="16.5" customHeight="1">
      <c r="A384" s="38"/>
      <c r="B384" s="39"/>
      <c r="C384" s="226" t="s">
        <v>410</v>
      </c>
      <c r="D384" s="226" t="s">
        <v>173</v>
      </c>
      <c r="E384" s="227" t="s">
        <v>411</v>
      </c>
      <c r="F384" s="228" t="s">
        <v>412</v>
      </c>
      <c r="G384" s="229" t="s">
        <v>260</v>
      </c>
      <c r="H384" s="230">
        <v>3.819</v>
      </c>
      <c r="I384" s="231"/>
      <c r="J384" s="232">
        <f>ROUND(I384*H384,2)</f>
        <v>0</v>
      </c>
      <c r="K384" s="228" t="s">
        <v>177</v>
      </c>
      <c r="L384" s="44"/>
      <c r="M384" s="233" t="s">
        <v>1</v>
      </c>
      <c r="N384" s="234" t="s">
        <v>41</v>
      </c>
      <c r="O384" s="91"/>
      <c r="P384" s="235">
        <f>O384*H384</f>
        <v>0</v>
      </c>
      <c r="Q384" s="235">
        <v>1.04922</v>
      </c>
      <c r="R384" s="235">
        <f>Q384*H384</f>
        <v>4.0069711799999999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178</v>
      </c>
      <c r="AT384" s="237" t="s">
        <v>173</v>
      </c>
      <c r="AU384" s="237" t="s">
        <v>85</v>
      </c>
      <c r="AY384" s="17" t="s">
        <v>171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83</v>
      </c>
      <c r="BK384" s="238">
        <f>ROUND(I384*H384,2)</f>
        <v>0</v>
      </c>
      <c r="BL384" s="17" t="s">
        <v>178</v>
      </c>
      <c r="BM384" s="237" t="s">
        <v>413</v>
      </c>
    </row>
    <row r="385" s="2" customFormat="1">
      <c r="A385" s="38"/>
      <c r="B385" s="39"/>
      <c r="C385" s="40"/>
      <c r="D385" s="239" t="s">
        <v>180</v>
      </c>
      <c r="E385" s="40"/>
      <c r="F385" s="240" t="s">
        <v>414</v>
      </c>
      <c r="G385" s="40"/>
      <c r="H385" s="40"/>
      <c r="I385" s="241"/>
      <c r="J385" s="40"/>
      <c r="K385" s="40"/>
      <c r="L385" s="44"/>
      <c r="M385" s="242"/>
      <c r="N385" s="243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180</v>
      </c>
      <c r="AU385" s="17" t="s">
        <v>85</v>
      </c>
    </row>
    <row r="386" s="13" customFormat="1">
      <c r="A386" s="13"/>
      <c r="B386" s="244"/>
      <c r="C386" s="245"/>
      <c r="D386" s="246" t="s">
        <v>182</v>
      </c>
      <c r="E386" s="247" t="s">
        <v>1</v>
      </c>
      <c r="F386" s="248" t="s">
        <v>236</v>
      </c>
      <c r="G386" s="245"/>
      <c r="H386" s="247" t="s">
        <v>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4" t="s">
        <v>182</v>
      </c>
      <c r="AU386" s="254" t="s">
        <v>85</v>
      </c>
      <c r="AV386" s="13" t="s">
        <v>83</v>
      </c>
      <c r="AW386" s="13" t="s">
        <v>34</v>
      </c>
      <c r="AX386" s="13" t="s">
        <v>76</v>
      </c>
      <c r="AY386" s="254" t="s">
        <v>171</v>
      </c>
    </row>
    <row r="387" s="13" customFormat="1">
      <c r="A387" s="13"/>
      <c r="B387" s="244"/>
      <c r="C387" s="245"/>
      <c r="D387" s="246" t="s">
        <v>182</v>
      </c>
      <c r="E387" s="247" t="s">
        <v>1</v>
      </c>
      <c r="F387" s="248" t="s">
        <v>184</v>
      </c>
      <c r="G387" s="245"/>
      <c r="H387" s="247" t="s">
        <v>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4" t="s">
        <v>182</v>
      </c>
      <c r="AU387" s="254" t="s">
        <v>85</v>
      </c>
      <c r="AV387" s="13" t="s">
        <v>83</v>
      </c>
      <c r="AW387" s="13" t="s">
        <v>34</v>
      </c>
      <c r="AX387" s="13" t="s">
        <v>76</v>
      </c>
      <c r="AY387" s="254" t="s">
        <v>171</v>
      </c>
    </row>
    <row r="388" s="14" customFormat="1">
      <c r="A388" s="14"/>
      <c r="B388" s="255"/>
      <c r="C388" s="256"/>
      <c r="D388" s="246" t="s">
        <v>182</v>
      </c>
      <c r="E388" s="257" t="s">
        <v>1</v>
      </c>
      <c r="F388" s="258" t="s">
        <v>415</v>
      </c>
      <c r="G388" s="256"/>
      <c r="H388" s="259">
        <v>3.8193000000000001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5" t="s">
        <v>182</v>
      </c>
      <c r="AU388" s="265" t="s">
        <v>85</v>
      </c>
      <c r="AV388" s="14" t="s">
        <v>85</v>
      </c>
      <c r="AW388" s="14" t="s">
        <v>34</v>
      </c>
      <c r="AX388" s="14" t="s">
        <v>76</v>
      </c>
      <c r="AY388" s="265" t="s">
        <v>171</v>
      </c>
    </row>
    <row r="389" s="2" customFormat="1" ht="16.5" customHeight="1">
      <c r="A389" s="38"/>
      <c r="B389" s="39"/>
      <c r="C389" s="226" t="s">
        <v>416</v>
      </c>
      <c r="D389" s="226" t="s">
        <v>173</v>
      </c>
      <c r="E389" s="227" t="s">
        <v>417</v>
      </c>
      <c r="F389" s="228" t="s">
        <v>418</v>
      </c>
      <c r="G389" s="229" t="s">
        <v>176</v>
      </c>
      <c r="H389" s="230">
        <v>0.69399999999999995</v>
      </c>
      <c r="I389" s="231"/>
      <c r="J389" s="232">
        <f>ROUND(I389*H389,2)</f>
        <v>0</v>
      </c>
      <c r="K389" s="228" t="s">
        <v>177</v>
      </c>
      <c r="L389" s="44"/>
      <c r="M389" s="233" t="s">
        <v>1</v>
      </c>
      <c r="N389" s="234" t="s">
        <v>41</v>
      </c>
      <c r="O389" s="91"/>
      <c r="P389" s="235">
        <f>O389*H389</f>
        <v>0</v>
      </c>
      <c r="Q389" s="235">
        <v>1.94302</v>
      </c>
      <c r="R389" s="235">
        <f>Q389*H389</f>
        <v>1.3484558799999999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178</v>
      </c>
      <c r="AT389" s="237" t="s">
        <v>173</v>
      </c>
      <c r="AU389" s="237" t="s">
        <v>85</v>
      </c>
      <c r="AY389" s="17" t="s">
        <v>171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83</v>
      </c>
      <c r="BK389" s="238">
        <f>ROUND(I389*H389,2)</f>
        <v>0</v>
      </c>
      <c r="BL389" s="17" t="s">
        <v>178</v>
      </c>
      <c r="BM389" s="237" t="s">
        <v>419</v>
      </c>
    </row>
    <row r="390" s="2" customFormat="1">
      <c r="A390" s="38"/>
      <c r="B390" s="39"/>
      <c r="C390" s="40"/>
      <c r="D390" s="239" t="s">
        <v>180</v>
      </c>
      <c r="E390" s="40"/>
      <c r="F390" s="240" t="s">
        <v>420</v>
      </c>
      <c r="G390" s="40"/>
      <c r="H390" s="40"/>
      <c r="I390" s="241"/>
      <c r="J390" s="40"/>
      <c r="K390" s="40"/>
      <c r="L390" s="44"/>
      <c r="M390" s="242"/>
      <c r="N390" s="243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180</v>
      </c>
      <c r="AU390" s="17" t="s">
        <v>85</v>
      </c>
    </row>
    <row r="391" s="13" customFormat="1">
      <c r="A391" s="13"/>
      <c r="B391" s="244"/>
      <c r="C391" s="245"/>
      <c r="D391" s="246" t="s">
        <v>182</v>
      </c>
      <c r="E391" s="247" t="s">
        <v>1</v>
      </c>
      <c r="F391" s="248" t="s">
        <v>183</v>
      </c>
      <c r="G391" s="245"/>
      <c r="H391" s="247" t="s">
        <v>1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4" t="s">
        <v>182</v>
      </c>
      <c r="AU391" s="254" t="s">
        <v>85</v>
      </c>
      <c r="AV391" s="13" t="s">
        <v>83</v>
      </c>
      <c r="AW391" s="13" t="s">
        <v>34</v>
      </c>
      <c r="AX391" s="13" t="s">
        <v>76</v>
      </c>
      <c r="AY391" s="254" t="s">
        <v>171</v>
      </c>
    </row>
    <row r="392" s="13" customFormat="1">
      <c r="A392" s="13"/>
      <c r="B392" s="244"/>
      <c r="C392" s="245"/>
      <c r="D392" s="246" t="s">
        <v>182</v>
      </c>
      <c r="E392" s="247" t="s">
        <v>1</v>
      </c>
      <c r="F392" s="248" t="s">
        <v>184</v>
      </c>
      <c r="G392" s="245"/>
      <c r="H392" s="247" t="s">
        <v>1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4" t="s">
        <v>182</v>
      </c>
      <c r="AU392" s="254" t="s">
        <v>85</v>
      </c>
      <c r="AV392" s="13" t="s">
        <v>83</v>
      </c>
      <c r="AW392" s="13" t="s">
        <v>34</v>
      </c>
      <c r="AX392" s="13" t="s">
        <v>76</v>
      </c>
      <c r="AY392" s="254" t="s">
        <v>171</v>
      </c>
    </row>
    <row r="393" s="13" customFormat="1">
      <c r="A393" s="13"/>
      <c r="B393" s="244"/>
      <c r="C393" s="245"/>
      <c r="D393" s="246" t="s">
        <v>182</v>
      </c>
      <c r="E393" s="247" t="s">
        <v>1</v>
      </c>
      <c r="F393" s="248" t="s">
        <v>421</v>
      </c>
      <c r="G393" s="245"/>
      <c r="H393" s="247" t="s">
        <v>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4" t="s">
        <v>182</v>
      </c>
      <c r="AU393" s="254" t="s">
        <v>85</v>
      </c>
      <c r="AV393" s="13" t="s">
        <v>83</v>
      </c>
      <c r="AW393" s="13" t="s">
        <v>34</v>
      </c>
      <c r="AX393" s="13" t="s">
        <v>76</v>
      </c>
      <c r="AY393" s="254" t="s">
        <v>171</v>
      </c>
    </row>
    <row r="394" s="14" customFormat="1">
      <c r="A394" s="14"/>
      <c r="B394" s="255"/>
      <c r="C394" s="256"/>
      <c r="D394" s="246" t="s">
        <v>182</v>
      </c>
      <c r="E394" s="257" t="s">
        <v>1</v>
      </c>
      <c r="F394" s="258" t="s">
        <v>422</v>
      </c>
      <c r="G394" s="256"/>
      <c r="H394" s="259">
        <v>0.69374999999999998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5" t="s">
        <v>182</v>
      </c>
      <c r="AU394" s="265" t="s">
        <v>85</v>
      </c>
      <c r="AV394" s="14" t="s">
        <v>85</v>
      </c>
      <c r="AW394" s="14" t="s">
        <v>34</v>
      </c>
      <c r="AX394" s="14" t="s">
        <v>76</v>
      </c>
      <c r="AY394" s="265" t="s">
        <v>171</v>
      </c>
    </row>
    <row r="395" s="2" customFormat="1" ht="24.15" customHeight="1">
      <c r="A395" s="38"/>
      <c r="B395" s="39"/>
      <c r="C395" s="226" t="s">
        <v>423</v>
      </c>
      <c r="D395" s="226" t="s">
        <v>173</v>
      </c>
      <c r="E395" s="227" t="s">
        <v>424</v>
      </c>
      <c r="F395" s="228" t="s">
        <v>425</v>
      </c>
      <c r="G395" s="229" t="s">
        <v>260</v>
      </c>
      <c r="H395" s="230">
        <v>0.753</v>
      </c>
      <c r="I395" s="231"/>
      <c r="J395" s="232">
        <f>ROUND(I395*H395,2)</f>
        <v>0</v>
      </c>
      <c r="K395" s="228" t="s">
        <v>177</v>
      </c>
      <c r="L395" s="44"/>
      <c r="M395" s="233" t="s">
        <v>1</v>
      </c>
      <c r="N395" s="234" t="s">
        <v>41</v>
      </c>
      <c r="O395" s="91"/>
      <c r="P395" s="235">
        <f>O395*H395</f>
        <v>0</v>
      </c>
      <c r="Q395" s="235">
        <v>1.0900000000000001</v>
      </c>
      <c r="R395" s="235">
        <f>Q395*H395</f>
        <v>0.82077000000000011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178</v>
      </c>
      <c r="AT395" s="237" t="s">
        <v>173</v>
      </c>
      <c r="AU395" s="237" t="s">
        <v>85</v>
      </c>
      <c r="AY395" s="17" t="s">
        <v>171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178</v>
      </c>
      <c r="BM395" s="237" t="s">
        <v>426</v>
      </c>
    </row>
    <row r="396" s="2" customFormat="1">
      <c r="A396" s="38"/>
      <c r="B396" s="39"/>
      <c r="C396" s="40"/>
      <c r="D396" s="239" t="s">
        <v>180</v>
      </c>
      <c r="E396" s="40"/>
      <c r="F396" s="240" t="s">
        <v>427</v>
      </c>
      <c r="G396" s="40"/>
      <c r="H396" s="40"/>
      <c r="I396" s="241"/>
      <c r="J396" s="40"/>
      <c r="K396" s="40"/>
      <c r="L396" s="44"/>
      <c r="M396" s="242"/>
      <c r="N396" s="243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180</v>
      </c>
      <c r="AU396" s="17" t="s">
        <v>85</v>
      </c>
    </row>
    <row r="397" s="13" customFormat="1">
      <c r="A397" s="13"/>
      <c r="B397" s="244"/>
      <c r="C397" s="245"/>
      <c r="D397" s="246" t="s">
        <v>182</v>
      </c>
      <c r="E397" s="247" t="s">
        <v>1</v>
      </c>
      <c r="F397" s="248" t="s">
        <v>183</v>
      </c>
      <c r="G397" s="245"/>
      <c r="H397" s="247" t="s">
        <v>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182</v>
      </c>
      <c r="AU397" s="254" t="s">
        <v>85</v>
      </c>
      <c r="AV397" s="13" t="s">
        <v>83</v>
      </c>
      <c r="AW397" s="13" t="s">
        <v>34</v>
      </c>
      <c r="AX397" s="13" t="s">
        <v>76</v>
      </c>
      <c r="AY397" s="254" t="s">
        <v>171</v>
      </c>
    </row>
    <row r="398" s="13" customFormat="1">
      <c r="A398" s="13"/>
      <c r="B398" s="244"/>
      <c r="C398" s="245"/>
      <c r="D398" s="246" t="s">
        <v>182</v>
      </c>
      <c r="E398" s="247" t="s">
        <v>1</v>
      </c>
      <c r="F398" s="248" t="s">
        <v>184</v>
      </c>
      <c r="G398" s="245"/>
      <c r="H398" s="247" t="s">
        <v>1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4" t="s">
        <v>182</v>
      </c>
      <c r="AU398" s="254" t="s">
        <v>85</v>
      </c>
      <c r="AV398" s="13" t="s">
        <v>83</v>
      </c>
      <c r="AW398" s="13" t="s">
        <v>34</v>
      </c>
      <c r="AX398" s="13" t="s">
        <v>76</v>
      </c>
      <c r="AY398" s="254" t="s">
        <v>171</v>
      </c>
    </row>
    <row r="399" s="13" customFormat="1">
      <c r="A399" s="13"/>
      <c r="B399" s="244"/>
      <c r="C399" s="245"/>
      <c r="D399" s="246" t="s">
        <v>182</v>
      </c>
      <c r="E399" s="247" t="s">
        <v>1</v>
      </c>
      <c r="F399" s="248" t="s">
        <v>421</v>
      </c>
      <c r="G399" s="245"/>
      <c r="H399" s="247" t="s">
        <v>1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4" t="s">
        <v>182</v>
      </c>
      <c r="AU399" s="254" t="s">
        <v>85</v>
      </c>
      <c r="AV399" s="13" t="s">
        <v>83</v>
      </c>
      <c r="AW399" s="13" t="s">
        <v>34</v>
      </c>
      <c r="AX399" s="13" t="s">
        <v>76</v>
      </c>
      <c r="AY399" s="254" t="s">
        <v>171</v>
      </c>
    </row>
    <row r="400" s="14" customFormat="1">
      <c r="A400" s="14"/>
      <c r="B400" s="255"/>
      <c r="C400" s="256"/>
      <c r="D400" s="246" t="s">
        <v>182</v>
      </c>
      <c r="E400" s="257" t="s">
        <v>1</v>
      </c>
      <c r="F400" s="258" t="s">
        <v>428</v>
      </c>
      <c r="G400" s="256"/>
      <c r="H400" s="259">
        <v>0.75255780000000005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5" t="s">
        <v>182</v>
      </c>
      <c r="AU400" s="265" t="s">
        <v>85</v>
      </c>
      <c r="AV400" s="14" t="s">
        <v>85</v>
      </c>
      <c r="AW400" s="14" t="s">
        <v>34</v>
      </c>
      <c r="AX400" s="14" t="s">
        <v>76</v>
      </c>
      <c r="AY400" s="265" t="s">
        <v>171</v>
      </c>
    </row>
    <row r="401" s="2" customFormat="1" ht="24.15" customHeight="1">
      <c r="A401" s="38"/>
      <c r="B401" s="39"/>
      <c r="C401" s="226" t="s">
        <v>429</v>
      </c>
      <c r="D401" s="226" t="s">
        <v>173</v>
      </c>
      <c r="E401" s="227" t="s">
        <v>430</v>
      </c>
      <c r="F401" s="228" t="s">
        <v>431</v>
      </c>
      <c r="G401" s="229" t="s">
        <v>292</v>
      </c>
      <c r="H401" s="230">
        <v>6.6239999999999997</v>
      </c>
      <c r="I401" s="231"/>
      <c r="J401" s="232">
        <f>ROUND(I401*H401,2)</f>
        <v>0</v>
      </c>
      <c r="K401" s="228" t="s">
        <v>177</v>
      </c>
      <c r="L401" s="44"/>
      <c r="M401" s="233" t="s">
        <v>1</v>
      </c>
      <c r="N401" s="234" t="s">
        <v>41</v>
      </c>
      <c r="O401" s="91"/>
      <c r="P401" s="235">
        <f>O401*H401</f>
        <v>0</v>
      </c>
      <c r="Q401" s="235">
        <v>0.11396000000000001</v>
      </c>
      <c r="R401" s="235">
        <f>Q401*H401</f>
        <v>0.75487104000000005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178</v>
      </c>
      <c r="AT401" s="237" t="s">
        <v>173</v>
      </c>
      <c r="AU401" s="237" t="s">
        <v>85</v>
      </c>
      <c r="AY401" s="17" t="s">
        <v>171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83</v>
      </c>
      <c r="BK401" s="238">
        <f>ROUND(I401*H401,2)</f>
        <v>0</v>
      </c>
      <c r="BL401" s="17" t="s">
        <v>178</v>
      </c>
      <c r="BM401" s="237" t="s">
        <v>432</v>
      </c>
    </row>
    <row r="402" s="2" customFormat="1">
      <c r="A402" s="38"/>
      <c r="B402" s="39"/>
      <c r="C402" s="40"/>
      <c r="D402" s="239" t="s">
        <v>180</v>
      </c>
      <c r="E402" s="40"/>
      <c r="F402" s="240" t="s">
        <v>433</v>
      </c>
      <c r="G402" s="40"/>
      <c r="H402" s="40"/>
      <c r="I402" s="241"/>
      <c r="J402" s="40"/>
      <c r="K402" s="40"/>
      <c r="L402" s="44"/>
      <c r="M402" s="242"/>
      <c r="N402" s="243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180</v>
      </c>
      <c r="AU402" s="17" t="s">
        <v>85</v>
      </c>
    </row>
    <row r="403" s="13" customFormat="1">
      <c r="A403" s="13"/>
      <c r="B403" s="244"/>
      <c r="C403" s="245"/>
      <c r="D403" s="246" t="s">
        <v>182</v>
      </c>
      <c r="E403" s="247" t="s">
        <v>1</v>
      </c>
      <c r="F403" s="248" t="s">
        <v>183</v>
      </c>
      <c r="G403" s="245"/>
      <c r="H403" s="247" t="s">
        <v>1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4" t="s">
        <v>182</v>
      </c>
      <c r="AU403" s="254" t="s">
        <v>85</v>
      </c>
      <c r="AV403" s="13" t="s">
        <v>83</v>
      </c>
      <c r="AW403" s="13" t="s">
        <v>34</v>
      </c>
      <c r="AX403" s="13" t="s">
        <v>76</v>
      </c>
      <c r="AY403" s="254" t="s">
        <v>171</v>
      </c>
    </row>
    <row r="404" s="13" customFormat="1">
      <c r="A404" s="13"/>
      <c r="B404" s="244"/>
      <c r="C404" s="245"/>
      <c r="D404" s="246" t="s">
        <v>182</v>
      </c>
      <c r="E404" s="247" t="s">
        <v>1</v>
      </c>
      <c r="F404" s="248" t="s">
        <v>184</v>
      </c>
      <c r="G404" s="245"/>
      <c r="H404" s="247" t="s">
        <v>1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4" t="s">
        <v>182</v>
      </c>
      <c r="AU404" s="254" t="s">
        <v>85</v>
      </c>
      <c r="AV404" s="13" t="s">
        <v>83</v>
      </c>
      <c r="AW404" s="13" t="s">
        <v>34</v>
      </c>
      <c r="AX404" s="13" t="s">
        <v>76</v>
      </c>
      <c r="AY404" s="254" t="s">
        <v>171</v>
      </c>
    </row>
    <row r="405" s="13" customFormat="1">
      <c r="A405" s="13"/>
      <c r="B405" s="244"/>
      <c r="C405" s="245"/>
      <c r="D405" s="246" t="s">
        <v>182</v>
      </c>
      <c r="E405" s="247" t="s">
        <v>1</v>
      </c>
      <c r="F405" s="248" t="s">
        <v>386</v>
      </c>
      <c r="G405" s="245"/>
      <c r="H405" s="247" t="s">
        <v>1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4" t="s">
        <v>182</v>
      </c>
      <c r="AU405" s="254" t="s">
        <v>85</v>
      </c>
      <c r="AV405" s="13" t="s">
        <v>83</v>
      </c>
      <c r="AW405" s="13" t="s">
        <v>34</v>
      </c>
      <c r="AX405" s="13" t="s">
        <v>76</v>
      </c>
      <c r="AY405" s="254" t="s">
        <v>171</v>
      </c>
    </row>
    <row r="406" s="14" customFormat="1">
      <c r="A406" s="14"/>
      <c r="B406" s="255"/>
      <c r="C406" s="256"/>
      <c r="D406" s="246" t="s">
        <v>182</v>
      </c>
      <c r="E406" s="257" t="s">
        <v>1</v>
      </c>
      <c r="F406" s="258" t="s">
        <v>434</v>
      </c>
      <c r="G406" s="256"/>
      <c r="H406" s="259">
        <v>6.6239999999999997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5" t="s">
        <v>182</v>
      </c>
      <c r="AU406" s="265" t="s">
        <v>85</v>
      </c>
      <c r="AV406" s="14" t="s">
        <v>85</v>
      </c>
      <c r="AW406" s="14" t="s">
        <v>34</v>
      </c>
      <c r="AX406" s="14" t="s">
        <v>76</v>
      </c>
      <c r="AY406" s="265" t="s">
        <v>171</v>
      </c>
    </row>
    <row r="407" s="2" customFormat="1" ht="24.15" customHeight="1">
      <c r="A407" s="38"/>
      <c r="B407" s="39"/>
      <c r="C407" s="226" t="s">
        <v>435</v>
      </c>
      <c r="D407" s="226" t="s">
        <v>173</v>
      </c>
      <c r="E407" s="227" t="s">
        <v>436</v>
      </c>
      <c r="F407" s="228" t="s">
        <v>437</v>
      </c>
      <c r="G407" s="229" t="s">
        <v>438</v>
      </c>
      <c r="H407" s="230">
        <v>1.6000000000000001</v>
      </c>
      <c r="I407" s="231"/>
      <c r="J407" s="232">
        <f>ROUND(I407*H407,2)</f>
        <v>0</v>
      </c>
      <c r="K407" s="228" t="s">
        <v>177</v>
      </c>
      <c r="L407" s="44"/>
      <c r="M407" s="233" t="s">
        <v>1</v>
      </c>
      <c r="N407" s="234" t="s">
        <v>41</v>
      </c>
      <c r="O407" s="91"/>
      <c r="P407" s="235">
        <f>O407*H407</f>
        <v>0</v>
      </c>
      <c r="Q407" s="235">
        <v>0.00012</v>
      </c>
      <c r="R407" s="235">
        <f>Q407*H407</f>
        <v>0.00019200000000000001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178</v>
      </c>
      <c r="AT407" s="237" t="s">
        <v>173</v>
      </c>
      <c r="AU407" s="237" t="s">
        <v>85</v>
      </c>
      <c r="AY407" s="17" t="s">
        <v>171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83</v>
      </c>
      <c r="BK407" s="238">
        <f>ROUND(I407*H407,2)</f>
        <v>0</v>
      </c>
      <c r="BL407" s="17" t="s">
        <v>178</v>
      </c>
      <c r="BM407" s="237" t="s">
        <v>439</v>
      </c>
    </row>
    <row r="408" s="2" customFormat="1">
      <c r="A408" s="38"/>
      <c r="B408" s="39"/>
      <c r="C408" s="40"/>
      <c r="D408" s="239" t="s">
        <v>180</v>
      </c>
      <c r="E408" s="40"/>
      <c r="F408" s="240" t="s">
        <v>440</v>
      </c>
      <c r="G408" s="40"/>
      <c r="H408" s="40"/>
      <c r="I408" s="241"/>
      <c r="J408" s="40"/>
      <c r="K408" s="40"/>
      <c r="L408" s="44"/>
      <c r="M408" s="242"/>
      <c r="N408" s="243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180</v>
      </c>
      <c r="AU408" s="17" t="s">
        <v>85</v>
      </c>
    </row>
    <row r="409" s="13" customFormat="1">
      <c r="A409" s="13"/>
      <c r="B409" s="244"/>
      <c r="C409" s="245"/>
      <c r="D409" s="246" t="s">
        <v>182</v>
      </c>
      <c r="E409" s="247" t="s">
        <v>1</v>
      </c>
      <c r="F409" s="248" t="s">
        <v>183</v>
      </c>
      <c r="G409" s="245"/>
      <c r="H409" s="247" t="s">
        <v>1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182</v>
      </c>
      <c r="AU409" s="254" t="s">
        <v>85</v>
      </c>
      <c r="AV409" s="13" t="s">
        <v>83</v>
      </c>
      <c r="AW409" s="13" t="s">
        <v>34</v>
      </c>
      <c r="AX409" s="13" t="s">
        <v>76</v>
      </c>
      <c r="AY409" s="254" t="s">
        <v>171</v>
      </c>
    </row>
    <row r="410" s="13" customFormat="1">
      <c r="A410" s="13"/>
      <c r="B410" s="244"/>
      <c r="C410" s="245"/>
      <c r="D410" s="246" t="s">
        <v>182</v>
      </c>
      <c r="E410" s="247" t="s">
        <v>1</v>
      </c>
      <c r="F410" s="248" t="s">
        <v>184</v>
      </c>
      <c r="G410" s="245"/>
      <c r="H410" s="247" t="s">
        <v>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4" t="s">
        <v>182</v>
      </c>
      <c r="AU410" s="254" t="s">
        <v>85</v>
      </c>
      <c r="AV410" s="13" t="s">
        <v>83</v>
      </c>
      <c r="AW410" s="13" t="s">
        <v>34</v>
      </c>
      <c r="AX410" s="13" t="s">
        <v>76</v>
      </c>
      <c r="AY410" s="254" t="s">
        <v>171</v>
      </c>
    </row>
    <row r="411" s="13" customFormat="1">
      <c r="A411" s="13"/>
      <c r="B411" s="244"/>
      <c r="C411" s="245"/>
      <c r="D411" s="246" t="s">
        <v>182</v>
      </c>
      <c r="E411" s="247" t="s">
        <v>1</v>
      </c>
      <c r="F411" s="248" t="s">
        <v>386</v>
      </c>
      <c r="G411" s="245"/>
      <c r="H411" s="247" t="s">
        <v>1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4" t="s">
        <v>182</v>
      </c>
      <c r="AU411" s="254" t="s">
        <v>85</v>
      </c>
      <c r="AV411" s="13" t="s">
        <v>83</v>
      </c>
      <c r="AW411" s="13" t="s">
        <v>34</v>
      </c>
      <c r="AX411" s="13" t="s">
        <v>76</v>
      </c>
      <c r="AY411" s="254" t="s">
        <v>171</v>
      </c>
    </row>
    <row r="412" s="14" customFormat="1">
      <c r="A412" s="14"/>
      <c r="B412" s="255"/>
      <c r="C412" s="256"/>
      <c r="D412" s="246" t="s">
        <v>182</v>
      </c>
      <c r="E412" s="257" t="s">
        <v>1</v>
      </c>
      <c r="F412" s="258" t="s">
        <v>441</v>
      </c>
      <c r="G412" s="256"/>
      <c r="H412" s="259">
        <v>1.6000000000000001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5" t="s">
        <v>182</v>
      </c>
      <c r="AU412" s="265" t="s">
        <v>85</v>
      </c>
      <c r="AV412" s="14" t="s">
        <v>85</v>
      </c>
      <c r="AW412" s="14" t="s">
        <v>34</v>
      </c>
      <c r="AX412" s="14" t="s">
        <v>76</v>
      </c>
      <c r="AY412" s="265" t="s">
        <v>171</v>
      </c>
    </row>
    <row r="413" s="2" customFormat="1" ht="24.15" customHeight="1">
      <c r="A413" s="38"/>
      <c r="B413" s="39"/>
      <c r="C413" s="226" t="s">
        <v>442</v>
      </c>
      <c r="D413" s="226" t="s">
        <v>173</v>
      </c>
      <c r="E413" s="227" t="s">
        <v>443</v>
      </c>
      <c r="F413" s="228" t="s">
        <v>444</v>
      </c>
      <c r="G413" s="229" t="s">
        <v>438</v>
      </c>
      <c r="H413" s="230">
        <v>8.2799999999999994</v>
      </c>
      <c r="I413" s="231"/>
      <c r="J413" s="232">
        <f>ROUND(I413*H413,2)</f>
        <v>0</v>
      </c>
      <c r="K413" s="228" t="s">
        <v>177</v>
      </c>
      <c r="L413" s="44"/>
      <c r="M413" s="233" t="s">
        <v>1</v>
      </c>
      <c r="N413" s="234" t="s">
        <v>41</v>
      </c>
      <c r="O413" s="91"/>
      <c r="P413" s="235">
        <f>O413*H413</f>
        <v>0</v>
      </c>
      <c r="Q413" s="235">
        <v>0.00020000000000000001</v>
      </c>
      <c r="R413" s="235">
        <f>Q413*H413</f>
        <v>0.0016559999999999999</v>
      </c>
      <c r="S413" s="235">
        <v>0</v>
      </c>
      <c r="T413" s="23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7" t="s">
        <v>178</v>
      </c>
      <c r="AT413" s="237" t="s">
        <v>173</v>
      </c>
      <c r="AU413" s="237" t="s">
        <v>85</v>
      </c>
      <c r="AY413" s="17" t="s">
        <v>171</v>
      </c>
      <c r="BE413" s="238">
        <f>IF(N413="základní",J413,0)</f>
        <v>0</v>
      </c>
      <c r="BF413" s="238">
        <f>IF(N413="snížená",J413,0)</f>
        <v>0</v>
      </c>
      <c r="BG413" s="238">
        <f>IF(N413="zákl. přenesená",J413,0)</f>
        <v>0</v>
      </c>
      <c r="BH413" s="238">
        <f>IF(N413="sníž. přenesená",J413,0)</f>
        <v>0</v>
      </c>
      <c r="BI413" s="238">
        <f>IF(N413="nulová",J413,0)</f>
        <v>0</v>
      </c>
      <c r="BJ413" s="17" t="s">
        <v>83</v>
      </c>
      <c r="BK413" s="238">
        <f>ROUND(I413*H413,2)</f>
        <v>0</v>
      </c>
      <c r="BL413" s="17" t="s">
        <v>178</v>
      </c>
      <c r="BM413" s="237" t="s">
        <v>445</v>
      </c>
    </row>
    <row r="414" s="2" customFormat="1">
      <c r="A414" s="38"/>
      <c r="B414" s="39"/>
      <c r="C414" s="40"/>
      <c r="D414" s="239" t="s">
        <v>180</v>
      </c>
      <c r="E414" s="40"/>
      <c r="F414" s="240" t="s">
        <v>446</v>
      </c>
      <c r="G414" s="40"/>
      <c r="H414" s="40"/>
      <c r="I414" s="241"/>
      <c r="J414" s="40"/>
      <c r="K414" s="40"/>
      <c r="L414" s="44"/>
      <c r="M414" s="242"/>
      <c r="N414" s="243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180</v>
      </c>
      <c r="AU414" s="17" t="s">
        <v>85</v>
      </c>
    </row>
    <row r="415" s="13" customFormat="1">
      <c r="A415" s="13"/>
      <c r="B415" s="244"/>
      <c r="C415" s="245"/>
      <c r="D415" s="246" t="s">
        <v>182</v>
      </c>
      <c r="E415" s="247" t="s">
        <v>1</v>
      </c>
      <c r="F415" s="248" t="s">
        <v>183</v>
      </c>
      <c r="G415" s="245"/>
      <c r="H415" s="247" t="s">
        <v>1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4" t="s">
        <v>182</v>
      </c>
      <c r="AU415" s="254" t="s">
        <v>85</v>
      </c>
      <c r="AV415" s="13" t="s">
        <v>83</v>
      </c>
      <c r="AW415" s="13" t="s">
        <v>34</v>
      </c>
      <c r="AX415" s="13" t="s">
        <v>76</v>
      </c>
      <c r="AY415" s="254" t="s">
        <v>171</v>
      </c>
    </row>
    <row r="416" s="13" customFormat="1">
      <c r="A416" s="13"/>
      <c r="B416" s="244"/>
      <c r="C416" s="245"/>
      <c r="D416" s="246" t="s">
        <v>182</v>
      </c>
      <c r="E416" s="247" t="s">
        <v>1</v>
      </c>
      <c r="F416" s="248" t="s">
        <v>184</v>
      </c>
      <c r="G416" s="245"/>
      <c r="H416" s="247" t="s">
        <v>1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4" t="s">
        <v>182</v>
      </c>
      <c r="AU416" s="254" t="s">
        <v>85</v>
      </c>
      <c r="AV416" s="13" t="s">
        <v>83</v>
      </c>
      <c r="AW416" s="13" t="s">
        <v>34</v>
      </c>
      <c r="AX416" s="13" t="s">
        <v>76</v>
      </c>
      <c r="AY416" s="254" t="s">
        <v>171</v>
      </c>
    </row>
    <row r="417" s="13" customFormat="1">
      <c r="A417" s="13"/>
      <c r="B417" s="244"/>
      <c r="C417" s="245"/>
      <c r="D417" s="246" t="s">
        <v>182</v>
      </c>
      <c r="E417" s="247" t="s">
        <v>1</v>
      </c>
      <c r="F417" s="248" t="s">
        <v>386</v>
      </c>
      <c r="G417" s="245"/>
      <c r="H417" s="247" t="s">
        <v>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182</v>
      </c>
      <c r="AU417" s="254" t="s">
        <v>85</v>
      </c>
      <c r="AV417" s="13" t="s">
        <v>83</v>
      </c>
      <c r="AW417" s="13" t="s">
        <v>34</v>
      </c>
      <c r="AX417" s="13" t="s">
        <v>76</v>
      </c>
      <c r="AY417" s="254" t="s">
        <v>171</v>
      </c>
    </row>
    <row r="418" s="14" customFormat="1">
      <c r="A418" s="14"/>
      <c r="B418" s="255"/>
      <c r="C418" s="256"/>
      <c r="D418" s="246" t="s">
        <v>182</v>
      </c>
      <c r="E418" s="257" t="s">
        <v>1</v>
      </c>
      <c r="F418" s="258" t="s">
        <v>447</v>
      </c>
      <c r="G418" s="256"/>
      <c r="H418" s="259">
        <v>8.2799999999999994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5" t="s">
        <v>182</v>
      </c>
      <c r="AU418" s="265" t="s">
        <v>85</v>
      </c>
      <c r="AV418" s="14" t="s">
        <v>85</v>
      </c>
      <c r="AW418" s="14" t="s">
        <v>34</v>
      </c>
      <c r="AX418" s="14" t="s">
        <v>76</v>
      </c>
      <c r="AY418" s="265" t="s">
        <v>171</v>
      </c>
    </row>
    <row r="419" s="2" customFormat="1" ht="24.15" customHeight="1">
      <c r="A419" s="38"/>
      <c r="B419" s="39"/>
      <c r="C419" s="226" t="s">
        <v>448</v>
      </c>
      <c r="D419" s="226" t="s">
        <v>173</v>
      </c>
      <c r="E419" s="227" t="s">
        <v>449</v>
      </c>
      <c r="F419" s="228" t="s">
        <v>450</v>
      </c>
      <c r="G419" s="229" t="s">
        <v>292</v>
      </c>
      <c r="H419" s="230">
        <v>1.48</v>
      </c>
      <c r="I419" s="231"/>
      <c r="J419" s="232">
        <f>ROUND(I419*H419,2)</f>
        <v>0</v>
      </c>
      <c r="K419" s="228" t="s">
        <v>177</v>
      </c>
      <c r="L419" s="44"/>
      <c r="M419" s="233" t="s">
        <v>1</v>
      </c>
      <c r="N419" s="234" t="s">
        <v>41</v>
      </c>
      <c r="O419" s="91"/>
      <c r="P419" s="235">
        <f>O419*H419</f>
        <v>0</v>
      </c>
      <c r="Q419" s="235">
        <v>0.17818000000000001</v>
      </c>
      <c r="R419" s="235">
        <f>Q419*H419</f>
        <v>0.26370640000000001</v>
      </c>
      <c r="S419" s="235">
        <v>0</v>
      </c>
      <c r="T419" s="23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7" t="s">
        <v>178</v>
      </c>
      <c r="AT419" s="237" t="s">
        <v>173</v>
      </c>
      <c r="AU419" s="237" t="s">
        <v>85</v>
      </c>
      <c r="AY419" s="17" t="s">
        <v>171</v>
      </c>
      <c r="BE419" s="238">
        <f>IF(N419="základní",J419,0)</f>
        <v>0</v>
      </c>
      <c r="BF419" s="238">
        <f>IF(N419="snížená",J419,0)</f>
        <v>0</v>
      </c>
      <c r="BG419" s="238">
        <f>IF(N419="zákl. přenesená",J419,0)</f>
        <v>0</v>
      </c>
      <c r="BH419" s="238">
        <f>IF(N419="sníž. přenesená",J419,0)</f>
        <v>0</v>
      </c>
      <c r="BI419" s="238">
        <f>IF(N419="nulová",J419,0)</f>
        <v>0</v>
      </c>
      <c r="BJ419" s="17" t="s">
        <v>83</v>
      </c>
      <c r="BK419" s="238">
        <f>ROUND(I419*H419,2)</f>
        <v>0</v>
      </c>
      <c r="BL419" s="17" t="s">
        <v>178</v>
      </c>
      <c r="BM419" s="237" t="s">
        <v>451</v>
      </c>
    </row>
    <row r="420" s="2" customFormat="1">
      <c r="A420" s="38"/>
      <c r="B420" s="39"/>
      <c r="C420" s="40"/>
      <c r="D420" s="239" t="s">
        <v>180</v>
      </c>
      <c r="E420" s="40"/>
      <c r="F420" s="240" t="s">
        <v>452</v>
      </c>
      <c r="G420" s="40"/>
      <c r="H420" s="40"/>
      <c r="I420" s="241"/>
      <c r="J420" s="40"/>
      <c r="K420" s="40"/>
      <c r="L420" s="44"/>
      <c r="M420" s="242"/>
      <c r="N420" s="243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180</v>
      </c>
      <c r="AU420" s="17" t="s">
        <v>85</v>
      </c>
    </row>
    <row r="421" s="13" customFormat="1">
      <c r="A421" s="13"/>
      <c r="B421" s="244"/>
      <c r="C421" s="245"/>
      <c r="D421" s="246" t="s">
        <v>182</v>
      </c>
      <c r="E421" s="247" t="s">
        <v>1</v>
      </c>
      <c r="F421" s="248" t="s">
        <v>183</v>
      </c>
      <c r="G421" s="245"/>
      <c r="H421" s="247" t="s">
        <v>1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4" t="s">
        <v>182</v>
      </c>
      <c r="AU421" s="254" t="s">
        <v>85</v>
      </c>
      <c r="AV421" s="13" t="s">
        <v>83</v>
      </c>
      <c r="AW421" s="13" t="s">
        <v>34</v>
      </c>
      <c r="AX421" s="13" t="s">
        <v>76</v>
      </c>
      <c r="AY421" s="254" t="s">
        <v>171</v>
      </c>
    </row>
    <row r="422" s="13" customFormat="1">
      <c r="A422" s="13"/>
      <c r="B422" s="244"/>
      <c r="C422" s="245"/>
      <c r="D422" s="246" t="s">
        <v>182</v>
      </c>
      <c r="E422" s="247" t="s">
        <v>1</v>
      </c>
      <c r="F422" s="248" t="s">
        <v>184</v>
      </c>
      <c r="G422" s="245"/>
      <c r="H422" s="247" t="s">
        <v>1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4" t="s">
        <v>182</v>
      </c>
      <c r="AU422" s="254" t="s">
        <v>85</v>
      </c>
      <c r="AV422" s="13" t="s">
        <v>83</v>
      </c>
      <c r="AW422" s="13" t="s">
        <v>34</v>
      </c>
      <c r="AX422" s="13" t="s">
        <v>76</v>
      </c>
      <c r="AY422" s="254" t="s">
        <v>171</v>
      </c>
    </row>
    <row r="423" s="13" customFormat="1">
      <c r="A423" s="13"/>
      <c r="B423" s="244"/>
      <c r="C423" s="245"/>
      <c r="D423" s="246" t="s">
        <v>182</v>
      </c>
      <c r="E423" s="247" t="s">
        <v>1</v>
      </c>
      <c r="F423" s="248" t="s">
        <v>421</v>
      </c>
      <c r="G423" s="245"/>
      <c r="H423" s="247" t="s">
        <v>1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4" t="s">
        <v>182</v>
      </c>
      <c r="AU423" s="254" t="s">
        <v>85</v>
      </c>
      <c r="AV423" s="13" t="s">
        <v>83</v>
      </c>
      <c r="AW423" s="13" t="s">
        <v>34</v>
      </c>
      <c r="AX423" s="13" t="s">
        <v>76</v>
      </c>
      <c r="AY423" s="254" t="s">
        <v>171</v>
      </c>
    </row>
    <row r="424" s="14" customFormat="1">
      <c r="A424" s="14"/>
      <c r="B424" s="255"/>
      <c r="C424" s="256"/>
      <c r="D424" s="246" t="s">
        <v>182</v>
      </c>
      <c r="E424" s="257" t="s">
        <v>1</v>
      </c>
      <c r="F424" s="258" t="s">
        <v>453</v>
      </c>
      <c r="G424" s="256"/>
      <c r="H424" s="259">
        <v>1.48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182</v>
      </c>
      <c r="AU424" s="265" t="s">
        <v>85</v>
      </c>
      <c r="AV424" s="14" t="s">
        <v>85</v>
      </c>
      <c r="AW424" s="14" t="s">
        <v>34</v>
      </c>
      <c r="AX424" s="14" t="s">
        <v>76</v>
      </c>
      <c r="AY424" s="265" t="s">
        <v>171</v>
      </c>
    </row>
    <row r="425" s="12" customFormat="1" ht="22.8" customHeight="1">
      <c r="A425" s="12"/>
      <c r="B425" s="210"/>
      <c r="C425" s="211"/>
      <c r="D425" s="212" t="s">
        <v>75</v>
      </c>
      <c r="E425" s="224" t="s">
        <v>178</v>
      </c>
      <c r="F425" s="224" t="s">
        <v>454</v>
      </c>
      <c r="G425" s="211"/>
      <c r="H425" s="211"/>
      <c r="I425" s="214"/>
      <c r="J425" s="225">
        <f>BK425</f>
        <v>0</v>
      </c>
      <c r="K425" s="211"/>
      <c r="L425" s="216"/>
      <c r="M425" s="217"/>
      <c r="N425" s="218"/>
      <c r="O425" s="218"/>
      <c r="P425" s="219">
        <f>SUM(P426:P472)</f>
        <v>0</v>
      </c>
      <c r="Q425" s="218"/>
      <c r="R425" s="219">
        <f>SUM(R426:R472)</f>
        <v>16.638780829999998</v>
      </c>
      <c r="S425" s="218"/>
      <c r="T425" s="220">
        <f>SUM(T426:T472)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21" t="s">
        <v>83</v>
      </c>
      <c r="AT425" s="222" t="s">
        <v>75</v>
      </c>
      <c r="AU425" s="222" t="s">
        <v>83</v>
      </c>
      <c r="AY425" s="221" t="s">
        <v>171</v>
      </c>
      <c r="BK425" s="223">
        <f>SUM(BK426:BK472)</f>
        <v>0</v>
      </c>
    </row>
    <row r="426" s="2" customFormat="1" ht="16.5" customHeight="1">
      <c r="A426" s="38"/>
      <c r="B426" s="39"/>
      <c r="C426" s="226" t="s">
        <v>455</v>
      </c>
      <c r="D426" s="226" t="s">
        <v>173</v>
      </c>
      <c r="E426" s="227" t="s">
        <v>456</v>
      </c>
      <c r="F426" s="228" t="s">
        <v>457</v>
      </c>
      <c r="G426" s="229" t="s">
        <v>176</v>
      </c>
      <c r="H426" s="230">
        <v>4.6130000000000004</v>
      </c>
      <c r="I426" s="231"/>
      <c r="J426" s="232">
        <f>ROUND(I426*H426,2)</f>
        <v>0</v>
      </c>
      <c r="K426" s="228" t="s">
        <v>177</v>
      </c>
      <c r="L426" s="44"/>
      <c r="M426" s="233" t="s">
        <v>1</v>
      </c>
      <c r="N426" s="234" t="s">
        <v>41</v>
      </c>
      <c r="O426" s="91"/>
      <c r="P426" s="235">
        <f>O426*H426</f>
        <v>0</v>
      </c>
      <c r="Q426" s="235">
        <v>2.5020099999999998</v>
      </c>
      <c r="R426" s="235">
        <f>Q426*H426</f>
        <v>11.54177213</v>
      </c>
      <c r="S426" s="235">
        <v>0</v>
      </c>
      <c r="T426" s="23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7" t="s">
        <v>178</v>
      </c>
      <c r="AT426" s="237" t="s">
        <v>173</v>
      </c>
      <c r="AU426" s="237" t="s">
        <v>85</v>
      </c>
      <c r="AY426" s="17" t="s">
        <v>171</v>
      </c>
      <c r="BE426" s="238">
        <f>IF(N426="základní",J426,0)</f>
        <v>0</v>
      </c>
      <c r="BF426" s="238">
        <f>IF(N426="snížená",J426,0)</f>
        <v>0</v>
      </c>
      <c r="BG426" s="238">
        <f>IF(N426="zákl. přenesená",J426,0)</f>
        <v>0</v>
      </c>
      <c r="BH426" s="238">
        <f>IF(N426="sníž. přenesená",J426,0)</f>
        <v>0</v>
      </c>
      <c r="BI426" s="238">
        <f>IF(N426="nulová",J426,0)</f>
        <v>0</v>
      </c>
      <c r="BJ426" s="17" t="s">
        <v>83</v>
      </c>
      <c r="BK426" s="238">
        <f>ROUND(I426*H426,2)</f>
        <v>0</v>
      </c>
      <c r="BL426" s="17" t="s">
        <v>178</v>
      </c>
      <c r="BM426" s="237" t="s">
        <v>458</v>
      </c>
    </row>
    <row r="427" s="2" customFormat="1">
      <c r="A427" s="38"/>
      <c r="B427" s="39"/>
      <c r="C427" s="40"/>
      <c r="D427" s="239" t="s">
        <v>180</v>
      </c>
      <c r="E427" s="40"/>
      <c r="F427" s="240" t="s">
        <v>459</v>
      </c>
      <c r="G427" s="40"/>
      <c r="H427" s="40"/>
      <c r="I427" s="241"/>
      <c r="J427" s="40"/>
      <c r="K427" s="40"/>
      <c r="L427" s="44"/>
      <c r="M427" s="242"/>
      <c r="N427" s="243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180</v>
      </c>
      <c r="AU427" s="17" t="s">
        <v>85</v>
      </c>
    </row>
    <row r="428" s="13" customFormat="1">
      <c r="A428" s="13"/>
      <c r="B428" s="244"/>
      <c r="C428" s="245"/>
      <c r="D428" s="246" t="s">
        <v>182</v>
      </c>
      <c r="E428" s="247" t="s">
        <v>1</v>
      </c>
      <c r="F428" s="248" t="s">
        <v>236</v>
      </c>
      <c r="G428" s="245"/>
      <c r="H428" s="247" t="s">
        <v>1</v>
      </c>
      <c r="I428" s="249"/>
      <c r="J428" s="245"/>
      <c r="K428" s="245"/>
      <c r="L428" s="250"/>
      <c r="M428" s="251"/>
      <c r="N428" s="252"/>
      <c r="O428" s="252"/>
      <c r="P428" s="252"/>
      <c r="Q428" s="252"/>
      <c r="R428" s="252"/>
      <c r="S428" s="252"/>
      <c r="T428" s="25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4" t="s">
        <v>182</v>
      </c>
      <c r="AU428" s="254" t="s">
        <v>85</v>
      </c>
      <c r="AV428" s="13" t="s">
        <v>83</v>
      </c>
      <c r="AW428" s="13" t="s">
        <v>34</v>
      </c>
      <c r="AX428" s="13" t="s">
        <v>76</v>
      </c>
      <c r="AY428" s="254" t="s">
        <v>171</v>
      </c>
    </row>
    <row r="429" s="13" customFormat="1">
      <c r="A429" s="13"/>
      <c r="B429" s="244"/>
      <c r="C429" s="245"/>
      <c r="D429" s="246" t="s">
        <v>182</v>
      </c>
      <c r="E429" s="247" t="s">
        <v>1</v>
      </c>
      <c r="F429" s="248" t="s">
        <v>184</v>
      </c>
      <c r="G429" s="245"/>
      <c r="H429" s="247" t="s">
        <v>1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4" t="s">
        <v>182</v>
      </c>
      <c r="AU429" s="254" t="s">
        <v>85</v>
      </c>
      <c r="AV429" s="13" t="s">
        <v>83</v>
      </c>
      <c r="AW429" s="13" t="s">
        <v>34</v>
      </c>
      <c r="AX429" s="13" t="s">
        <v>76</v>
      </c>
      <c r="AY429" s="254" t="s">
        <v>171</v>
      </c>
    </row>
    <row r="430" s="13" customFormat="1">
      <c r="A430" s="13"/>
      <c r="B430" s="244"/>
      <c r="C430" s="245"/>
      <c r="D430" s="246" t="s">
        <v>182</v>
      </c>
      <c r="E430" s="247" t="s">
        <v>1</v>
      </c>
      <c r="F430" s="248" t="s">
        <v>296</v>
      </c>
      <c r="G430" s="245"/>
      <c r="H430" s="247" t="s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182</v>
      </c>
      <c r="AU430" s="254" t="s">
        <v>85</v>
      </c>
      <c r="AV430" s="13" t="s">
        <v>83</v>
      </c>
      <c r="AW430" s="13" t="s">
        <v>34</v>
      </c>
      <c r="AX430" s="13" t="s">
        <v>76</v>
      </c>
      <c r="AY430" s="254" t="s">
        <v>171</v>
      </c>
    </row>
    <row r="431" s="13" customFormat="1">
      <c r="A431" s="13"/>
      <c r="B431" s="244"/>
      <c r="C431" s="245"/>
      <c r="D431" s="246" t="s">
        <v>182</v>
      </c>
      <c r="E431" s="247" t="s">
        <v>1</v>
      </c>
      <c r="F431" s="248" t="s">
        <v>184</v>
      </c>
      <c r="G431" s="245"/>
      <c r="H431" s="247" t="s">
        <v>1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4" t="s">
        <v>182</v>
      </c>
      <c r="AU431" s="254" t="s">
        <v>85</v>
      </c>
      <c r="AV431" s="13" t="s">
        <v>83</v>
      </c>
      <c r="AW431" s="13" t="s">
        <v>34</v>
      </c>
      <c r="AX431" s="13" t="s">
        <v>76</v>
      </c>
      <c r="AY431" s="254" t="s">
        <v>171</v>
      </c>
    </row>
    <row r="432" s="13" customFormat="1">
      <c r="A432" s="13"/>
      <c r="B432" s="244"/>
      <c r="C432" s="245"/>
      <c r="D432" s="246" t="s">
        <v>182</v>
      </c>
      <c r="E432" s="247" t="s">
        <v>1</v>
      </c>
      <c r="F432" s="248" t="s">
        <v>312</v>
      </c>
      <c r="G432" s="245"/>
      <c r="H432" s="247" t="s">
        <v>1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4" t="s">
        <v>182</v>
      </c>
      <c r="AU432" s="254" t="s">
        <v>85</v>
      </c>
      <c r="AV432" s="13" t="s">
        <v>83</v>
      </c>
      <c r="AW432" s="13" t="s">
        <v>34</v>
      </c>
      <c r="AX432" s="13" t="s">
        <v>76</v>
      </c>
      <c r="AY432" s="254" t="s">
        <v>171</v>
      </c>
    </row>
    <row r="433" s="14" customFormat="1">
      <c r="A433" s="14"/>
      <c r="B433" s="255"/>
      <c r="C433" s="256"/>
      <c r="D433" s="246" t="s">
        <v>182</v>
      </c>
      <c r="E433" s="257" t="s">
        <v>1</v>
      </c>
      <c r="F433" s="258" t="s">
        <v>460</v>
      </c>
      <c r="G433" s="256"/>
      <c r="H433" s="259">
        <v>4.6124999999999998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5" t="s">
        <v>182</v>
      </c>
      <c r="AU433" s="265" t="s">
        <v>85</v>
      </c>
      <c r="AV433" s="14" t="s">
        <v>85</v>
      </c>
      <c r="AW433" s="14" t="s">
        <v>34</v>
      </c>
      <c r="AX433" s="14" t="s">
        <v>76</v>
      </c>
      <c r="AY433" s="265" t="s">
        <v>171</v>
      </c>
    </row>
    <row r="434" s="2" customFormat="1" ht="24.15" customHeight="1">
      <c r="A434" s="38"/>
      <c r="B434" s="39"/>
      <c r="C434" s="226" t="s">
        <v>461</v>
      </c>
      <c r="D434" s="226" t="s">
        <v>173</v>
      </c>
      <c r="E434" s="227" t="s">
        <v>462</v>
      </c>
      <c r="F434" s="228" t="s">
        <v>463</v>
      </c>
      <c r="G434" s="229" t="s">
        <v>292</v>
      </c>
      <c r="H434" s="230">
        <v>20.600000000000001</v>
      </c>
      <c r="I434" s="231"/>
      <c r="J434" s="232">
        <f>ROUND(I434*H434,2)</f>
        <v>0</v>
      </c>
      <c r="K434" s="228" t="s">
        <v>177</v>
      </c>
      <c r="L434" s="44"/>
      <c r="M434" s="233" t="s">
        <v>1</v>
      </c>
      <c r="N434" s="234" t="s">
        <v>41</v>
      </c>
      <c r="O434" s="91"/>
      <c r="P434" s="235">
        <f>O434*H434</f>
        <v>0</v>
      </c>
      <c r="Q434" s="235">
        <v>0.0053299999999999997</v>
      </c>
      <c r="R434" s="235">
        <f>Q434*H434</f>
        <v>0.10979800000000001</v>
      </c>
      <c r="S434" s="235">
        <v>0</v>
      </c>
      <c r="T434" s="236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7" t="s">
        <v>178</v>
      </c>
      <c r="AT434" s="237" t="s">
        <v>173</v>
      </c>
      <c r="AU434" s="237" t="s">
        <v>85</v>
      </c>
      <c r="AY434" s="17" t="s">
        <v>171</v>
      </c>
      <c r="BE434" s="238">
        <f>IF(N434="základní",J434,0)</f>
        <v>0</v>
      </c>
      <c r="BF434" s="238">
        <f>IF(N434="snížená",J434,0)</f>
        <v>0</v>
      </c>
      <c r="BG434" s="238">
        <f>IF(N434="zákl. přenesená",J434,0)</f>
        <v>0</v>
      </c>
      <c r="BH434" s="238">
        <f>IF(N434="sníž. přenesená",J434,0)</f>
        <v>0</v>
      </c>
      <c r="BI434" s="238">
        <f>IF(N434="nulová",J434,0)</f>
        <v>0</v>
      </c>
      <c r="BJ434" s="17" t="s">
        <v>83</v>
      </c>
      <c r="BK434" s="238">
        <f>ROUND(I434*H434,2)</f>
        <v>0</v>
      </c>
      <c r="BL434" s="17" t="s">
        <v>178</v>
      </c>
      <c r="BM434" s="237" t="s">
        <v>464</v>
      </c>
    </row>
    <row r="435" s="2" customFormat="1">
      <c r="A435" s="38"/>
      <c r="B435" s="39"/>
      <c r="C435" s="40"/>
      <c r="D435" s="239" t="s">
        <v>180</v>
      </c>
      <c r="E435" s="40"/>
      <c r="F435" s="240" t="s">
        <v>465</v>
      </c>
      <c r="G435" s="40"/>
      <c r="H435" s="40"/>
      <c r="I435" s="241"/>
      <c r="J435" s="40"/>
      <c r="K435" s="40"/>
      <c r="L435" s="44"/>
      <c r="M435" s="242"/>
      <c r="N435" s="243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180</v>
      </c>
      <c r="AU435" s="17" t="s">
        <v>85</v>
      </c>
    </row>
    <row r="436" s="13" customFormat="1">
      <c r="A436" s="13"/>
      <c r="B436" s="244"/>
      <c r="C436" s="245"/>
      <c r="D436" s="246" t="s">
        <v>182</v>
      </c>
      <c r="E436" s="247" t="s">
        <v>1</v>
      </c>
      <c r="F436" s="248" t="s">
        <v>236</v>
      </c>
      <c r="G436" s="245"/>
      <c r="H436" s="247" t="s">
        <v>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4" t="s">
        <v>182</v>
      </c>
      <c r="AU436" s="254" t="s">
        <v>85</v>
      </c>
      <c r="AV436" s="13" t="s">
        <v>83</v>
      </c>
      <c r="AW436" s="13" t="s">
        <v>34</v>
      </c>
      <c r="AX436" s="13" t="s">
        <v>76</v>
      </c>
      <c r="AY436" s="254" t="s">
        <v>171</v>
      </c>
    </row>
    <row r="437" s="13" customFormat="1">
      <c r="A437" s="13"/>
      <c r="B437" s="244"/>
      <c r="C437" s="245"/>
      <c r="D437" s="246" t="s">
        <v>182</v>
      </c>
      <c r="E437" s="247" t="s">
        <v>1</v>
      </c>
      <c r="F437" s="248" t="s">
        <v>184</v>
      </c>
      <c r="G437" s="245"/>
      <c r="H437" s="247" t="s">
        <v>1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4" t="s">
        <v>182</v>
      </c>
      <c r="AU437" s="254" t="s">
        <v>85</v>
      </c>
      <c r="AV437" s="13" t="s">
        <v>83</v>
      </c>
      <c r="AW437" s="13" t="s">
        <v>34</v>
      </c>
      <c r="AX437" s="13" t="s">
        <v>76</v>
      </c>
      <c r="AY437" s="254" t="s">
        <v>171</v>
      </c>
    </row>
    <row r="438" s="13" customFormat="1">
      <c r="A438" s="13"/>
      <c r="B438" s="244"/>
      <c r="C438" s="245"/>
      <c r="D438" s="246" t="s">
        <v>182</v>
      </c>
      <c r="E438" s="247" t="s">
        <v>1</v>
      </c>
      <c r="F438" s="248" t="s">
        <v>296</v>
      </c>
      <c r="G438" s="245"/>
      <c r="H438" s="247" t="s">
        <v>1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4" t="s">
        <v>182</v>
      </c>
      <c r="AU438" s="254" t="s">
        <v>85</v>
      </c>
      <c r="AV438" s="13" t="s">
        <v>83</v>
      </c>
      <c r="AW438" s="13" t="s">
        <v>34</v>
      </c>
      <c r="AX438" s="13" t="s">
        <v>76</v>
      </c>
      <c r="AY438" s="254" t="s">
        <v>171</v>
      </c>
    </row>
    <row r="439" s="13" customFormat="1">
      <c r="A439" s="13"/>
      <c r="B439" s="244"/>
      <c r="C439" s="245"/>
      <c r="D439" s="246" t="s">
        <v>182</v>
      </c>
      <c r="E439" s="247" t="s">
        <v>1</v>
      </c>
      <c r="F439" s="248" t="s">
        <v>184</v>
      </c>
      <c r="G439" s="245"/>
      <c r="H439" s="247" t="s">
        <v>1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4" t="s">
        <v>182</v>
      </c>
      <c r="AU439" s="254" t="s">
        <v>85</v>
      </c>
      <c r="AV439" s="13" t="s">
        <v>83</v>
      </c>
      <c r="AW439" s="13" t="s">
        <v>34</v>
      </c>
      <c r="AX439" s="13" t="s">
        <v>76</v>
      </c>
      <c r="AY439" s="254" t="s">
        <v>171</v>
      </c>
    </row>
    <row r="440" s="13" customFormat="1">
      <c r="A440" s="13"/>
      <c r="B440" s="244"/>
      <c r="C440" s="245"/>
      <c r="D440" s="246" t="s">
        <v>182</v>
      </c>
      <c r="E440" s="247" t="s">
        <v>1</v>
      </c>
      <c r="F440" s="248" t="s">
        <v>312</v>
      </c>
      <c r="G440" s="245"/>
      <c r="H440" s="247" t="s">
        <v>1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4" t="s">
        <v>182</v>
      </c>
      <c r="AU440" s="254" t="s">
        <v>85</v>
      </c>
      <c r="AV440" s="13" t="s">
        <v>83</v>
      </c>
      <c r="AW440" s="13" t="s">
        <v>34</v>
      </c>
      <c r="AX440" s="13" t="s">
        <v>76</v>
      </c>
      <c r="AY440" s="254" t="s">
        <v>171</v>
      </c>
    </row>
    <row r="441" s="14" customFormat="1">
      <c r="A441" s="14"/>
      <c r="B441" s="255"/>
      <c r="C441" s="256"/>
      <c r="D441" s="246" t="s">
        <v>182</v>
      </c>
      <c r="E441" s="257" t="s">
        <v>1</v>
      </c>
      <c r="F441" s="258" t="s">
        <v>466</v>
      </c>
      <c r="G441" s="256"/>
      <c r="H441" s="259">
        <v>20.600000000000001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5" t="s">
        <v>182</v>
      </c>
      <c r="AU441" s="265" t="s">
        <v>85</v>
      </c>
      <c r="AV441" s="14" t="s">
        <v>85</v>
      </c>
      <c r="AW441" s="14" t="s">
        <v>34</v>
      </c>
      <c r="AX441" s="14" t="s">
        <v>76</v>
      </c>
      <c r="AY441" s="265" t="s">
        <v>171</v>
      </c>
    </row>
    <row r="442" s="2" customFormat="1" ht="24.15" customHeight="1">
      <c r="A442" s="38"/>
      <c r="B442" s="39"/>
      <c r="C442" s="226" t="s">
        <v>467</v>
      </c>
      <c r="D442" s="226" t="s">
        <v>173</v>
      </c>
      <c r="E442" s="227" t="s">
        <v>468</v>
      </c>
      <c r="F442" s="228" t="s">
        <v>469</v>
      </c>
      <c r="G442" s="229" t="s">
        <v>292</v>
      </c>
      <c r="H442" s="230">
        <v>20.600000000000001</v>
      </c>
      <c r="I442" s="231"/>
      <c r="J442" s="232">
        <f>ROUND(I442*H442,2)</f>
        <v>0</v>
      </c>
      <c r="K442" s="228" t="s">
        <v>177</v>
      </c>
      <c r="L442" s="44"/>
      <c r="M442" s="233" t="s">
        <v>1</v>
      </c>
      <c r="N442" s="234" t="s">
        <v>41</v>
      </c>
      <c r="O442" s="91"/>
      <c r="P442" s="235">
        <f>O442*H442</f>
        <v>0</v>
      </c>
      <c r="Q442" s="235">
        <v>0</v>
      </c>
      <c r="R442" s="235">
        <f>Q442*H442</f>
        <v>0</v>
      </c>
      <c r="S442" s="235">
        <v>0</v>
      </c>
      <c r="T442" s="23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7" t="s">
        <v>178</v>
      </c>
      <c r="AT442" s="237" t="s">
        <v>173</v>
      </c>
      <c r="AU442" s="237" t="s">
        <v>85</v>
      </c>
      <c r="AY442" s="17" t="s">
        <v>171</v>
      </c>
      <c r="BE442" s="238">
        <f>IF(N442="základní",J442,0)</f>
        <v>0</v>
      </c>
      <c r="BF442" s="238">
        <f>IF(N442="snížená",J442,0)</f>
        <v>0</v>
      </c>
      <c r="BG442" s="238">
        <f>IF(N442="zákl. přenesená",J442,0)</f>
        <v>0</v>
      </c>
      <c r="BH442" s="238">
        <f>IF(N442="sníž. přenesená",J442,0)</f>
        <v>0</v>
      </c>
      <c r="BI442" s="238">
        <f>IF(N442="nulová",J442,0)</f>
        <v>0</v>
      </c>
      <c r="BJ442" s="17" t="s">
        <v>83</v>
      </c>
      <c r="BK442" s="238">
        <f>ROUND(I442*H442,2)</f>
        <v>0</v>
      </c>
      <c r="BL442" s="17" t="s">
        <v>178</v>
      </c>
      <c r="BM442" s="237" t="s">
        <v>470</v>
      </c>
    </row>
    <row r="443" s="2" customFormat="1">
      <c r="A443" s="38"/>
      <c r="B443" s="39"/>
      <c r="C443" s="40"/>
      <c r="D443" s="239" t="s">
        <v>180</v>
      </c>
      <c r="E443" s="40"/>
      <c r="F443" s="240" t="s">
        <v>471</v>
      </c>
      <c r="G443" s="40"/>
      <c r="H443" s="40"/>
      <c r="I443" s="241"/>
      <c r="J443" s="40"/>
      <c r="K443" s="40"/>
      <c r="L443" s="44"/>
      <c r="M443" s="242"/>
      <c r="N443" s="243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180</v>
      </c>
      <c r="AU443" s="17" t="s">
        <v>85</v>
      </c>
    </row>
    <row r="444" s="2" customFormat="1" ht="24.15" customHeight="1">
      <c r="A444" s="38"/>
      <c r="B444" s="39"/>
      <c r="C444" s="226" t="s">
        <v>472</v>
      </c>
      <c r="D444" s="226" t="s">
        <v>173</v>
      </c>
      <c r="E444" s="227" t="s">
        <v>473</v>
      </c>
      <c r="F444" s="228" t="s">
        <v>474</v>
      </c>
      <c r="G444" s="229" t="s">
        <v>292</v>
      </c>
      <c r="H444" s="230">
        <v>18.449999999999999</v>
      </c>
      <c r="I444" s="231"/>
      <c r="J444" s="232">
        <f>ROUND(I444*H444,2)</f>
        <v>0</v>
      </c>
      <c r="K444" s="228" t="s">
        <v>177</v>
      </c>
      <c r="L444" s="44"/>
      <c r="M444" s="233" t="s">
        <v>1</v>
      </c>
      <c r="N444" s="234" t="s">
        <v>41</v>
      </c>
      <c r="O444" s="91"/>
      <c r="P444" s="235">
        <f>O444*H444</f>
        <v>0</v>
      </c>
      <c r="Q444" s="235">
        <v>0.00088000000000000003</v>
      </c>
      <c r="R444" s="235">
        <f>Q444*H444</f>
        <v>0.016236</v>
      </c>
      <c r="S444" s="235">
        <v>0</v>
      </c>
      <c r="T444" s="23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7" t="s">
        <v>178</v>
      </c>
      <c r="AT444" s="237" t="s">
        <v>173</v>
      </c>
      <c r="AU444" s="237" t="s">
        <v>85</v>
      </c>
      <c r="AY444" s="17" t="s">
        <v>171</v>
      </c>
      <c r="BE444" s="238">
        <f>IF(N444="základní",J444,0)</f>
        <v>0</v>
      </c>
      <c r="BF444" s="238">
        <f>IF(N444="snížená",J444,0)</f>
        <v>0</v>
      </c>
      <c r="BG444" s="238">
        <f>IF(N444="zákl. přenesená",J444,0)</f>
        <v>0</v>
      </c>
      <c r="BH444" s="238">
        <f>IF(N444="sníž. přenesená",J444,0)</f>
        <v>0</v>
      </c>
      <c r="BI444" s="238">
        <f>IF(N444="nulová",J444,0)</f>
        <v>0</v>
      </c>
      <c r="BJ444" s="17" t="s">
        <v>83</v>
      </c>
      <c r="BK444" s="238">
        <f>ROUND(I444*H444,2)</f>
        <v>0</v>
      </c>
      <c r="BL444" s="17" t="s">
        <v>178</v>
      </c>
      <c r="BM444" s="237" t="s">
        <v>475</v>
      </c>
    </row>
    <row r="445" s="2" customFormat="1">
      <c r="A445" s="38"/>
      <c r="B445" s="39"/>
      <c r="C445" s="40"/>
      <c r="D445" s="239" t="s">
        <v>180</v>
      </c>
      <c r="E445" s="40"/>
      <c r="F445" s="240" t="s">
        <v>476</v>
      </c>
      <c r="G445" s="40"/>
      <c r="H445" s="40"/>
      <c r="I445" s="241"/>
      <c r="J445" s="40"/>
      <c r="K445" s="40"/>
      <c r="L445" s="44"/>
      <c r="M445" s="242"/>
      <c r="N445" s="243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180</v>
      </c>
      <c r="AU445" s="17" t="s">
        <v>85</v>
      </c>
    </row>
    <row r="446" s="13" customFormat="1">
      <c r="A446" s="13"/>
      <c r="B446" s="244"/>
      <c r="C446" s="245"/>
      <c r="D446" s="246" t="s">
        <v>182</v>
      </c>
      <c r="E446" s="247" t="s">
        <v>1</v>
      </c>
      <c r="F446" s="248" t="s">
        <v>236</v>
      </c>
      <c r="G446" s="245"/>
      <c r="H446" s="247" t="s">
        <v>1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4" t="s">
        <v>182</v>
      </c>
      <c r="AU446" s="254" t="s">
        <v>85</v>
      </c>
      <c r="AV446" s="13" t="s">
        <v>83</v>
      </c>
      <c r="AW446" s="13" t="s">
        <v>34</v>
      </c>
      <c r="AX446" s="13" t="s">
        <v>76</v>
      </c>
      <c r="AY446" s="254" t="s">
        <v>171</v>
      </c>
    </row>
    <row r="447" s="13" customFormat="1">
      <c r="A447" s="13"/>
      <c r="B447" s="244"/>
      <c r="C447" s="245"/>
      <c r="D447" s="246" t="s">
        <v>182</v>
      </c>
      <c r="E447" s="247" t="s">
        <v>1</v>
      </c>
      <c r="F447" s="248" t="s">
        <v>184</v>
      </c>
      <c r="G447" s="245"/>
      <c r="H447" s="247" t="s">
        <v>1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4" t="s">
        <v>182</v>
      </c>
      <c r="AU447" s="254" t="s">
        <v>85</v>
      </c>
      <c r="AV447" s="13" t="s">
        <v>83</v>
      </c>
      <c r="AW447" s="13" t="s">
        <v>34</v>
      </c>
      <c r="AX447" s="13" t="s">
        <v>76</v>
      </c>
      <c r="AY447" s="254" t="s">
        <v>171</v>
      </c>
    </row>
    <row r="448" s="13" customFormat="1">
      <c r="A448" s="13"/>
      <c r="B448" s="244"/>
      <c r="C448" s="245"/>
      <c r="D448" s="246" t="s">
        <v>182</v>
      </c>
      <c r="E448" s="247" t="s">
        <v>1</v>
      </c>
      <c r="F448" s="248" t="s">
        <v>296</v>
      </c>
      <c r="G448" s="245"/>
      <c r="H448" s="247" t="s">
        <v>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4" t="s">
        <v>182</v>
      </c>
      <c r="AU448" s="254" t="s">
        <v>85</v>
      </c>
      <c r="AV448" s="13" t="s">
        <v>83</v>
      </c>
      <c r="AW448" s="13" t="s">
        <v>34</v>
      </c>
      <c r="AX448" s="13" t="s">
        <v>76</v>
      </c>
      <c r="AY448" s="254" t="s">
        <v>171</v>
      </c>
    </row>
    <row r="449" s="13" customFormat="1">
      <c r="A449" s="13"/>
      <c r="B449" s="244"/>
      <c r="C449" s="245"/>
      <c r="D449" s="246" t="s">
        <v>182</v>
      </c>
      <c r="E449" s="247" t="s">
        <v>1</v>
      </c>
      <c r="F449" s="248" t="s">
        <v>184</v>
      </c>
      <c r="G449" s="245"/>
      <c r="H449" s="247" t="s">
        <v>1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4" t="s">
        <v>182</v>
      </c>
      <c r="AU449" s="254" t="s">
        <v>85</v>
      </c>
      <c r="AV449" s="13" t="s">
        <v>83</v>
      </c>
      <c r="AW449" s="13" t="s">
        <v>34</v>
      </c>
      <c r="AX449" s="13" t="s">
        <v>76</v>
      </c>
      <c r="AY449" s="254" t="s">
        <v>171</v>
      </c>
    </row>
    <row r="450" s="13" customFormat="1">
      <c r="A450" s="13"/>
      <c r="B450" s="244"/>
      <c r="C450" s="245"/>
      <c r="D450" s="246" t="s">
        <v>182</v>
      </c>
      <c r="E450" s="247" t="s">
        <v>1</v>
      </c>
      <c r="F450" s="248" t="s">
        <v>312</v>
      </c>
      <c r="G450" s="245"/>
      <c r="H450" s="247" t="s">
        <v>1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4" t="s">
        <v>182</v>
      </c>
      <c r="AU450" s="254" t="s">
        <v>85</v>
      </c>
      <c r="AV450" s="13" t="s">
        <v>83</v>
      </c>
      <c r="AW450" s="13" t="s">
        <v>34</v>
      </c>
      <c r="AX450" s="13" t="s">
        <v>76</v>
      </c>
      <c r="AY450" s="254" t="s">
        <v>171</v>
      </c>
    </row>
    <row r="451" s="14" customFormat="1">
      <c r="A451" s="14"/>
      <c r="B451" s="255"/>
      <c r="C451" s="256"/>
      <c r="D451" s="246" t="s">
        <v>182</v>
      </c>
      <c r="E451" s="257" t="s">
        <v>1</v>
      </c>
      <c r="F451" s="258" t="s">
        <v>477</v>
      </c>
      <c r="G451" s="256"/>
      <c r="H451" s="259">
        <v>18.449999999999999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5" t="s">
        <v>182</v>
      </c>
      <c r="AU451" s="265" t="s">
        <v>85</v>
      </c>
      <c r="AV451" s="14" t="s">
        <v>85</v>
      </c>
      <c r="AW451" s="14" t="s">
        <v>34</v>
      </c>
      <c r="AX451" s="14" t="s">
        <v>76</v>
      </c>
      <c r="AY451" s="265" t="s">
        <v>171</v>
      </c>
    </row>
    <row r="452" s="2" customFormat="1" ht="24.15" customHeight="1">
      <c r="A452" s="38"/>
      <c r="B452" s="39"/>
      <c r="C452" s="226" t="s">
        <v>478</v>
      </c>
      <c r="D452" s="226" t="s">
        <v>173</v>
      </c>
      <c r="E452" s="227" t="s">
        <v>479</v>
      </c>
      <c r="F452" s="228" t="s">
        <v>480</v>
      </c>
      <c r="G452" s="229" t="s">
        <v>292</v>
      </c>
      <c r="H452" s="230">
        <v>18.449999999999999</v>
      </c>
      <c r="I452" s="231"/>
      <c r="J452" s="232">
        <f>ROUND(I452*H452,2)</f>
        <v>0</v>
      </c>
      <c r="K452" s="228" t="s">
        <v>177</v>
      </c>
      <c r="L452" s="44"/>
      <c r="M452" s="233" t="s">
        <v>1</v>
      </c>
      <c r="N452" s="234" t="s">
        <v>41</v>
      </c>
      <c r="O452" s="91"/>
      <c r="P452" s="235">
        <f>O452*H452</f>
        <v>0</v>
      </c>
      <c r="Q452" s="235">
        <v>0</v>
      </c>
      <c r="R452" s="235">
        <f>Q452*H452</f>
        <v>0</v>
      </c>
      <c r="S452" s="235">
        <v>0</v>
      </c>
      <c r="T452" s="23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7" t="s">
        <v>178</v>
      </c>
      <c r="AT452" s="237" t="s">
        <v>173</v>
      </c>
      <c r="AU452" s="237" t="s">
        <v>85</v>
      </c>
      <c r="AY452" s="17" t="s">
        <v>171</v>
      </c>
      <c r="BE452" s="238">
        <f>IF(N452="základní",J452,0)</f>
        <v>0</v>
      </c>
      <c r="BF452" s="238">
        <f>IF(N452="snížená",J452,0)</f>
        <v>0</v>
      </c>
      <c r="BG452" s="238">
        <f>IF(N452="zákl. přenesená",J452,0)</f>
        <v>0</v>
      </c>
      <c r="BH452" s="238">
        <f>IF(N452="sníž. přenesená",J452,0)</f>
        <v>0</v>
      </c>
      <c r="BI452" s="238">
        <f>IF(N452="nulová",J452,0)</f>
        <v>0</v>
      </c>
      <c r="BJ452" s="17" t="s">
        <v>83</v>
      </c>
      <c r="BK452" s="238">
        <f>ROUND(I452*H452,2)</f>
        <v>0</v>
      </c>
      <c r="BL452" s="17" t="s">
        <v>178</v>
      </c>
      <c r="BM452" s="237" t="s">
        <v>481</v>
      </c>
    </row>
    <row r="453" s="2" customFormat="1">
      <c r="A453" s="38"/>
      <c r="B453" s="39"/>
      <c r="C453" s="40"/>
      <c r="D453" s="239" t="s">
        <v>180</v>
      </c>
      <c r="E453" s="40"/>
      <c r="F453" s="240" t="s">
        <v>482</v>
      </c>
      <c r="G453" s="40"/>
      <c r="H453" s="40"/>
      <c r="I453" s="241"/>
      <c r="J453" s="40"/>
      <c r="K453" s="40"/>
      <c r="L453" s="44"/>
      <c r="M453" s="242"/>
      <c r="N453" s="24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180</v>
      </c>
      <c r="AU453" s="17" t="s">
        <v>85</v>
      </c>
    </row>
    <row r="454" s="2" customFormat="1" ht="16.5" customHeight="1">
      <c r="A454" s="38"/>
      <c r="B454" s="39"/>
      <c r="C454" s="226" t="s">
        <v>483</v>
      </c>
      <c r="D454" s="226" t="s">
        <v>173</v>
      </c>
      <c r="E454" s="227" t="s">
        <v>484</v>
      </c>
      <c r="F454" s="228" t="s">
        <v>485</v>
      </c>
      <c r="G454" s="229" t="s">
        <v>260</v>
      </c>
      <c r="H454" s="230">
        <v>0.55400000000000005</v>
      </c>
      <c r="I454" s="231"/>
      <c r="J454" s="232">
        <f>ROUND(I454*H454,2)</f>
        <v>0</v>
      </c>
      <c r="K454" s="228" t="s">
        <v>177</v>
      </c>
      <c r="L454" s="44"/>
      <c r="M454" s="233" t="s">
        <v>1</v>
      </c>
      <c r="N454" s="234" t="s">
        <v>41</v>
      </c>
      <c r="O454" s="91"/>
      <c r="P454" s="235">
        <f>O454*H454</f>
        <v>0</v>
      </c>
      <c r="Q454" s="235">
        <v>1.05555</v>
      </c>
      <c r="R454" s="235">
        <f>Q454*H454</f>
        <v>0.58477470000000009</v>
      </c>
      <c r="S454" s="235">
        <v>0</v>
      </c>
      <c r="T454" s="23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37" t="s">
        <v>178</v>
      </c>
      <c r="AT454" s="237" t="s">
        <v>173</v>
      </c>
      <c r="AU454" s="237" t="s">
        <v>85</v>
      </c>
      <c r="AY454" s="17" t="s">
        <v>171</v>
      </c>
      <c r="BE454" s="238">
        <f>IF(N454="základní",J454,0)</f>
        <v>0</v>
      </c>
      <c r="BF454" s="238">
        <f>IF(N454="snížená",J454,0)</f>
        <v>0</v>
      </c>
      <c r="BG454" s="238">
        <f>IF(N454="zákl. přenesená",J454,0)</f>
        <v>0</v>
      </c>
      <c r="BH454" s="238">
        <f>IF(N454="sníž. přenesená",J454,0)</f>
        <v>0</v>
      </c>
      <c r="BI454" s="238">
        <f>IF(N454="nulová",J454,0)</f>
        <v>0</v>
      </c>
      <c r="BJ454" s="17" t="s">
        <v>83</v>
      </c>
      <c r="BK454" s="238">
        <f>ROUND(I454*H454,2)</f>
        <v>0</v>
      </c>
      <c r="BL454" s="17" t="s">
        <v>178</v>
      </c>
      <c r="BM454" s="237" t="s">
        <v>486</v>
      </c>
    </row>
    <row r="455" s="2" customFormat="1">
      <c r="A455" s="38"/>
      <c r="B455" s="39"/>
      <c r="C455" s="40"/>
      <c r="D455" s="239" t="s">
        <v>180</v>
      </c>
      <c r="E455" s="40"/>
      <c r="F455" s="240" t="s">
        <v>487</v>
      </c>
      <c r="G455" s="40"/>
      <c r="H455" s="40"/>
      <c r="I455" s="241"/>
      <c r="J455" s="40"/>
      <c r="K455" s="40"/>
      <c r="L455" s="44"/>
      <c r="M455" s="242"/>
      <c r="N455" s="243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180</v>
      </c>
      <c r="AU455" s="17" t="s">
        <v>85</v>
      </c>
    </row>
    <row r="456" s="13" customFormat="1">
      <c r="A456" s="13"/>
      <c r="B456" s="244"/>
      <c r="C456" s="245"/>
      <c r="D456" s="246" t="s">
        <v>182</v>
      </c>
      <c r="E456" s="247" t="s">
        <v>1</v>
      </c>
      <c r="F456" s="248" t="s">
        <v>236</v>
      </c>
      <c r="G456" s="245"/>
      <c r="H456" s="247" t="s">
        <v>1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4" t="s">
        <v>182</v>
      </c>
      <c r="AU456" s="254" t="s">
        <v>85</v>
      </c>
      <c r="AV456" s="13" t="s">
        <v>83</v>
      </c>
      <c r="AW456" s="13" t="s">
        <v>34</v>
      </c>
      <c r="AX456" s="13" t="s">
        <v>76</v>
      </c>
      <c r="AY456" s="254" t="s">
        <v>171</v>
      </c>
    </row>
    <row r="457" s="13" customFormat="1">
      <c r="A457" s="13"/>
      <c r="B457" s="244"/>
      <c r="C457" s="245"/>
      <c r="D457" s="246" t="s">
        <v>182</v>
      </c>
      <c r="E457" s="247" t="s">
        <v>1</v>
      </c>
      <c r="F457" s="248" t="s">
        <v>184</v>
      </c>
      <c r="G457" s="245"/>
      <c r="H457" s="247" t="s">
        <v>1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4" t="s">
        <v>182</v>
      </c>
      <c r="AU457" s="254" t="s">
        <v>85</v>
      </c>
      <c r="AV457" s="13" t="s">
        <v>83</v>
      </c>
      <c r="AW457" s="13" t="s">
        <v>34</v>
      </c>
      <c r="AX457" s="13" t="s">
        <v>76</v>
      </c>
      <c r="AY457" s="254" t="s">
        <v>171</v>
      </c>
    </row>
    <row r="458" s="14" customFormat="1">
      <c r="A458" s="14"/>
      <c r="B458" s="255"/>
      <c r="C458" s="256"/>
      <c r="D458" s="246" t="s">
        <v>182</v>
      </c>
      <c r="E458" s="257" t="s">
        <v>1</v>
      </c>
      <c r="F458" s="258" t="s">
        <v>488</v>
      </c>
      <c r="G458" s="256"/>
      <c r="H458" s="259">
        <v>0.55356000000000005</v>
      </c>
      <c r="I458" s="260"/>
      <c r="J458" s="256"/>
      <c r="K458" s="256"/>
      <c r="L458" s="261"/>
      <c r="M458" s="262"/>
      <c r="N458" s="263"/>
      <c r="O458" s="263"/>
      <c r="P458" s="263"/>
      <c r="Q458" s="263"/>
      <c r="R458" s="263"/>
      <c r="S458" s="263"/>
      <c r="T458" s="26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5" t="s">
        <v>182</v>
      </c>
      <c r="AU458" s="265" t="s">
        <v>85</v>
      </c>
      <c r="AV458" s="14" t="s">
        <v>85</v>
      </c>
      <c r="AW458" s="14" t="s">
        <v>34</v>
      </c>
      <c r="AX458" s="14" t="s">
        <v>76</v>
      </c>
      <c r="AY458" s="265" t="s">
        <v>171</v>
      </c>
    </row>
    <row r="459" s="2" customFormat="1" ht="24.15" customHeight="1">
      <c r="A459" s="38"/>
      <c r="B459" s="39"/>
      <c r="C459" s="226" t="s">
        <v>489</v>
      </c>
      <c r="D459" s="226" t="s">
        <v>173</v>
      </c>
      <c r="E459" s="227" t="s">
        <v>490</v>
      </c>
      <c r="F459" s="228" t="s">
        <v>491</v>
      </c>
      <c r="G459" s="229" t="s">
        <v>492</v>
      </c>
      <c r="H459" s="230">
        <v>2</v>
      </c>
      <c r="I459" s="231"/>
      <c r="J459" s="232">
        <f>ROUND(I459*H459,2)</f>
        <v>0</v>
      </c>
      <c r="K459" s="228" t="s">
        <v>177</v>
      </c>
      <c r="L459" s="44"/>
      <c r="M459" s="233" t="s">
        <v>1</v>
      </c>
      <c r="N459" s="234" t="s">
        <v>41</v>
      </c>
      <c r="O459" s="91"/>
      <c r="P459" s="235">
        <f>O459*H459</f>
        <v>0</v>
      </c>
      <c r="Q459" s="235">
        <v>0.083129999999999996</v>
      </c>
      <c r="R459" s="235">
        <f>Q459*H459</f>
        <v>0.16625999999999999</v>
      </c>
      <c r="S459" s="235">
        <v>0</v>
      </c>
      <c r="T459" s="23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7" t="s">
        <v>178</v>
      </c>
      <c r="AT459" s="237" t="s">
        <v>173</v>
      </c>
      <c r="AU459" s="237" t="s">
        <v>85</v>
      </c>
      <c r="AY459" s="17" t="s">
        <v>171</v>
      </c>
      <c r="BE459" s="238">
        <f>IF(N459="základní",J459,0)</f>
        <v>0</v>
      </c>
      <c r="BF459" s="238">
        <f>IF(N459="snížená",J459,0)</f>
        <v>0</v>
      </c>
      <c r="BG459" s="238">
        <f>IF(N459="zákl. přenesená",J459,0)</f>
        <v>0</v>
      </c>
      <c r="BH459" s="238">
        <f>IF(N459="sníž. přenesená",J459,0)</f>
        <v>0</v>
      </c>
      <c r="BI459" s="238">
        <f>IF(N459="nulová",J459,0)</f>
        <v>0</v>
      </c>
      <c r="BJ459" s="17" t="s">
        <v>83</v>
      </c>
      <c r="BK459" s="238">
        <f>ROUND(I459*H459,2)</f>
        <v>0</v>
      </c>
      <c r="BL459" s="17" t="s">
        <v>178</v>
      </c>
      <c r="BM459" s="237" t="s">
        <v>493</v>
      </c>
    </row>
    <row r="460" s="2" customFormat="1">
      <c r="A460" s="38"/>
      <c r="B460" s="39"/>
      <c r="C460" s="40"/>
      <c r="D460" s="239" t="s">
        <v>180</v>
      </c>
      <c r="E460" s="40"/>
      <c r="F460" s="240" t="s">
        <v>494</v>
      </c>
      <c r="G460" s="40"/>
      <c r="H460" s="40"/>
      <c r="I460" s="241"/>
      <c r="J460" s="40"/>
      <c r="K460" s="40"/>
      <c r="L460" s="44"/>
      <c r="M460" s="242"/>
      <c r="N460" s="243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180</v>
      </c>
      <c r="AU460" s="17" t="s">
        <v>85</v>
      </c>
    </row>
    <row r="461" s="13" customFormat="1">
      <c r="A461" s="13"/>
      <c r="B461" s="244"/>
      <c r="C461" s="245"/>
      <c r="D461" s="246" t="s">
        <v>182</v>
      </c>
      <c r="E461" s="247" t="s">
        <v>1</v>
      </c>
      <c r="F461" s="248" t="s">
        <v>236</v>
      </c>
      <c r="G461" s="245"/>
      <c r="H461" s="247" t="s">
        <v>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4" t="s">
        <v>182</v>
      </c>
      <c r="AU461" s="254" t="s">
        <v>85</v>
      </c>
      <c r="AV461" s="13" t="s">
        <v>83</v>
      </c>
      <c r="AW461" s="13" t="s">
        <v>34</v>
      </c>
      <c r="AX461" s="13" t="s">
        <v>76</v>
      </c>
      <c r="AY461" s="254" t="s">
        <v>171</v>
      </c>
    </row>
    <row r="462" s="13" customFormat="1">
      <c r="A462" s="13"/>
      <c r="B462" s="244"/>
      <c r="C462" s="245"/>
      <c r="D462" s="246" t="s">
        <v>182</v>
      </c>
      <c r="E462" s="247" t="s">
        <v>1</v>
      </c>
      <c r="F462" s="248" t="s">
        <v>184</v>
      </c>
      <c r="G462" s="245"/>
      <c r="H462" s="247" t="s">
        <v>1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4" t="s">
        <v>182</v>
      </c>
      <c r="AU462" s="254" t="s">
        <v>85</v>
      </c>
      <c r="AV462" s="13" t="s">
        <v>83</v>
      </c>
      <c r="AW462" s="13" t="s">
        <v>34</v>
      </c>
      <c r="AX462" s="13" t="s">
        <v>76</v>
      </c>
      <c r="AY462" s="254" t="s">
        <v>171</v>
      </c>
    </row>
    <row r="463" s="13" customFormat="1">
      <c r="A463" s="13"/>
      <c r="B463" s="244"/>
      <c r="C463" s="245"/>
      <c r="D463" s="246" t="s">
        <v>182</v>
      </c>
      <c r="E463" s="247" t="s">
        <v>1</v>
      </c>
      <c r="F463" s="248" t="s">
        <v>495</v>
      </c>
      <c r="G463" s="245"/>
      <c r="H463" s="247" t="s">
        <v>1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4" t="s">
        <v>182</v>
      </c>
      <c r="AU463" s="254" t="s">
        <v>85</v>
      </c>
      <c r="AV463" s="13" t="s">
        <v>83</v>
      </c>
      <c r="AW463" s="13" t="s">
        <v>34</v>
      </c>
      <c r="AX463" s="13" t="s">
        <v>76</v>
      </c>
      <c r="AY463" s="254" t="s">
        <v>171</v>
      </c>
    </row>
    <row r="464" s="13" customFormat="1">
      <c r="A464" s="13"/>
      <c r="B464" s="244"/>
      <c r="C464" s="245"/>
      <c r="D464" s="246" t="s">
        <v>182</v>
      </c>
      <c r="E464" s="247" t="s">
        <v>1</v>
      </c>
      <c r="F464" s="248" t="s">
        <v>184</v>
      </c>
      <c r="G464" s="245"/>
      <c r="H464" s="247" t="s">
        <v>1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4" t="s">
        <v>182</v>
      </c>
      <c r="AU464" s="254" t="s">
        <v>85</v>
      </c>
      <c r="AV464" s="13" t="s">
        <v>83</v>
      </c>
      <c r="AW464" s="13" t="s">
        <v>34</v>
      </c>
      <c r="AX464" s="13" t="s">
        <v>76</v>
      </c>
      <c r="AY464" s="254" t="s">
        <v>171</v>
      </c>
    </row>
    <row r="465" s="14" customFormat="1">
      <c r="A465" s="14"/>
      <c r="B465" s="255"/>
      <c r="C465" s="256"/>
      <c r="D465" s="246" t="s">
        <v>182</v>
      </c>
      <c r="E465" s="257" t="s">
        <v>1</v>
      </c>
      <c r="F465" s="258" t="s">
        <v>85</v>
      </c>
      <c r="G465" s="256"/>
      <c r="H465" s="259">
        <v>2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5" t="s">
        <v>182</v>
      </c>
      <c r="AU465" s="265" t="s">
        <v>85</v>
      </c>
      <c r="AV465" s="14" t="s">
        <v>85</v>
      </c>
      <c r="AW465" s="14" t="s">
        <v>34</v>
      </c>
      <c r="AX465" s="14" t="s">
        <v>76</v>
      </c>
      <c r="AY465" s="265" t="s">
        <v>171</v>
      </c>
    </row>
    <row r="466" s="2" customFormat="1" ht="24.15" customHeight="1">
      <c r="A466" s="38"/>
      <c r="B466" s="39"/>
      <c r="C466" s="267" t="s">
        <v>496</v>
      </c>
      <c r="D466" s="267" t="s">
        <v>284</v>
      </c>
      <c r="E466" s="268" t="s">
        <v>497</v>
      </c>
      <c r="F466" s="269" t="s">
        <v>498</v>
      </c>
      <c r="G466" s="270" t="s">
        <v>176</v>
      </c>
      <c r="H466" s="271">
        <v>1.6419999999999999</v>
      </c>
      <c r="I466" s="272"/>
      <c r="J466" s="273">
        <f>ROUND(I466*H466,2)</f>
        <v>0</v>
      </c>
      <c r="K466" s="269" t="s">
        <v>177</v>
      </c>
      <c r="L466" s="274"/>
      <c r="M466" s="275" t="s">
        <v>1</v>
      </c>
      <c r="N466" s="276" t="s">
        <v>41</v>
      </c>
      <c r="O466" s="91"/>
      <c r="P466" s="235">
        <f>O466*H466</f>
        <v>0</v>
      </c>
      <c r="Q466" s="235">
        <v>2.5699999999999998</v>
      </c>
      <c r="R466" s="235">
        <f>Q466*H466</f>
        <v>4.2199399999999994</v>
      </c>
      <c r="S466" s="235">
        <v>0</v>
      </c>
      <c r="T466" s="23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37" t="s">
        <v>220</v>
      </c>
      <c r="AT466" s="237" t="s">
        <v>284</v>
      </c>
      <c r="AU466" s="237" t="s">
        <v>85</v>
      </c>
      <c r="AY466" s="17" t="s">
        <v>171</v>
      </c>
      <c r="BE466" s="238">
        <f>IF(N466="základní",J466,0)</f>
        <v>0</v>
      </c>
      <c r="BF466" s="238">
        <f>IF(N466="snížená",J466,0)</f>
        <v>0</v>
      </c>
      <c r="BG466" s="238">
        <f>IF(N466="zákl. přenesená",J466,0)</f>
        <v>0</v>
      </c>
      <c r="BH466" s="238">
        <f>IF(N466="sníž. přenesená",J466,0)</f>
        <v>0</v>
      </c>
      <c r="BI466" s="238">
        <f>IF(N466="nulová",J466,0)</f>
        <v>0</v>
      </c>
      <c r="BJ466" s="17" t="s">
        <v>83</v>
      </c>
      <c r="BK466" s="238">
        <f>ROUND(I466*H466,2)</f>
        <v>0</v>
      </c>
      <c r="BL466" s="17" t="s">
        <v>178</v>
      </c>
      <c r="BM466" s="237" t="s">
        <v>499</v>
      </c>
    </row>
    <row r="467" s="13" customFormat="1">
      <c r="A467" s="13"/>
      <c r="B467" s="244"/>
      <c r="C467" s="245"/>
      <c r="D467" s="246" t="s">
        <v>182</v>
      </c>
      <c r="E467" s="247" t="s">
        <v>1</v>
      </c>
      <c r="F467" s="248" t="s">
        <v>236</v>
      </c>
      <c r="G467" s="245"/>
      <c r="H467" s="247" t="s">
        <v>1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4" t="s">
        <v>182</v>
      </c>
      <c r="AU467" s="254" t="s">
        <v>85</v>
      </c>
      <c r="AV467" s="13" t="s">
        <v>83</v>
      </c>
      <c r="AW467" s="13" t="s">
        <v>34</v>
      </c>
      <c r="AX467" s="13" t="s">
        <v>76</v>
      </c>
      <c r="AY467" s="254" t="s">
        <v>171</v>
      </c>
    </row>
    <row r="468" s="13" customFormat="1">
      <c r="A468" s="13"/>
      <c r="B468" s="244"/>
      <c r="C468" s="245"/>
      <c r="D468" s="246" t="s">
        <v>182</v>
      </c>
      <c r="E468" s="247" t="s">
        <v>1</v>
      </c>
      <c r="F468" s="248" t="s">
        <v>184</v>
      </c>
      <c r="G468" s="245"/>
      <c r="H468" s="247" t="s">
        <v>1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4" t="s">
        <v>182</v>
      </c>
      <c r="AU468" s="254" t="s">
        <v>85</v>
      </c>
      <c r="AV468" s="13" t="s">
        <v>83</v>
      </c>
      <c r="AW468" s="13" t="s">
        <v>34</v>
      </c>
      <c r="AX468" s="13" t="s">
        <v>76</v>
      </c>
      <c r="AY468" s="254" t="s">
        <v>171</v>
      </c>
    </row>
    <row r="469" s="13" customFormat="1">
      <c r="A469" s="13"/>
      <c r="B469" s="244"/>
      <c r="C469" s="245"/>
      <c r="D469" s="246" t="s">
        <v>182</v>
      </c>
      <c r="E469" s="247" t="s">
        <v>1</v>
      </c>
      <c r="F469" s="248" t="s">
        <v>495</v>
      </c>
      <c r="G469" s="245"/>
      <c r="H469" s="247" t="s">
        <v>1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4" t="s">
        <v>182</v>
      </c>
      <c r="AU469" s="254" t="s">
        <v>85</v>
      </c>
      <c r="AV469" s="13" t="s">
        <v>83</v>
      </c>
      <c r="AW469" s="13" t="s">
        <v>34</v>
      </c>
      <c r="AX469" s="13" t="s">
        <v>76</v>
      </c>
      <c r="AY469" s="254" t="s">
        <v>171</v>
      </c>
    </row>
    <row r="470" s="13" customFormat="1">
      <c r="A470" s="13"/>
      <c r="B470" s="244"/>
      <c r="C470" s="245"/>
      <c r="D470" s="246" t="s">
        <v>182</v>
      </c>
      <c r="E470" s="247" t="s">
        <v>1</v>
      </c>
      <c r="F470" s="248" t="s">
        <v>184</v>
      </c>
      <c r="G470" s="245"/>
      <c r="H470" s="247" t="s">
        <v>1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4" t="s">
        <v>182</v>
      </c>
      <c r="AU470" s="254" t="s">
        <v>85</v>
      </c>
      <c r="AV470" s="13" t="s">
        <v>83</v>
      </c>
      <c r="AW470" s="13" t="s">
        <v>34</v>
      </c>
      <c r="AX470" s="13" t="s">
        <v>76</v>
      </c>
      <c r="AY470" s="254" t="s">
        <v>171</v>
      </c>
    </row>
    <row r="471" s="14" customFormat="1">
      <c r="A471" s="14"/>
      <c r="B471" s="255"/>
      <c r="C471" s="256"/>
      <c r="D471" s="246" t="s">
        <v>182</v>
      </c>
      <c r="E471" s="257" t="s">
        <v>1</v>
      </c>
      <c r="F471" s="258" t="s">
        <v>500</v>
      </c>
      <c r="G471" s="256"/>
      <c r="H471" s="259">
        <v>0.95699999999999996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5" t="s">
        <v>182</v>
      </c>
      <c r="AU471" s="265" t="s">
        <v>85</v>
      </c>
      <c r="AV471" s="14" t="s">
        <v>85</v>
      </c>
      <c r="AW471" s="14" t="s">
        <v>34</v>
      </c>
      <c r="AX471" s="14" t="s">
        <v>76</v>
      </c>
      <c r="AY471" s="265" t="s">
        <v>171</v>
      </c>
    </row>
    <row r="472" s="14" customFormat="1">
      <c r="A472" s="14"/>
      <c r="B472" s="255"/>
      <c r="C472" s="256"/>
      <c r="D472" s="246" t="s">
        <v>182</v>
      </c>
      <c r="E472" s="257" t="s">
        <v>1</v>
      </c>
      <c r="F472" s="258" t="s">
        <v>501</v>
      </c>
      <c r="G472" s="256"/>
      <c r="H472" s="259">
        <v>0.68500000000000005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5" t="s">
        <v>182</v>
      </c>
      <c r="AU472" s="265" t="s">
        <v>85</v>
      </c>
      <c r="AV472" s="14" t="s">
        <v>85</v>
      </c>
      <c r="AW472" s="14" t="s">
        <v>34</v>
      </c>
      <c r="AX472" s="14" t="s">
        <v>76</v>
      </c>
      <c r="AY472" s="265" t="s">
        <v>171</v>
      </c>
    </row>
    <row r="473" s="12" customFormat="1" ht="22.8" customHeight="1">
      <c r="A473" s="12"/>
      <c r="B473" s="210"/>
      <c r="C473" s="211"/>
      <c r="D473" s="212" t="s">
        <v>75</v>
      </c>
      <c r="E473" s="224" t="s">
        <v>208</v>
      </c>
      <c r="F473" s="224" t="s">
        <v>502</v>
      </c>
      <c r="G473" s="211"/>
      <c r="H473" s="211"/>
      <c r="I473" s="214"/>
      <c r="J473" s="225">
        <f>BK473</f>
        <v>0</v>
      </c>
      <c r="K473" s="211"/>
      <c r="L473" s="216"/>
      <c r="M473" s="217"/>
      <c r="N473" s="218"/>
      <c r="O473" s="218"/>
      <c r="P473" s="219">
        <f>P474+P641+P798</f>
        <v>0</v>
      </c>
      <c r="Q473" s="218"/>
      <c r="R473" s="219">
        <f>R474+R641+R798</f>
        <v>38.896471080000005</v>
      </c>
      <c r="S473" s="218"/>
      <c r="T473" s="220">
        <f>T474+T641+T798</f>
        <v>0.0031681600000000002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21" t="s">
        <v>83</v>
      </c>
      <c r="AT473" s="222" t="s">
        <v>75</v>
      </c>
      <c r="AU473" s="222" t="s">
        <v>83</v>
      </c>
      <c r="AY473" s="221" t="s">
        <v>171</v>
      </c>
      <c r="BK473" s="223">
        <f>BK474+BK641+BK798</f>
        <v>0</v>
      </c>
    </row>
    <row r="474" s="12" customFormat="1" ht="20.88" customHeight="1">
      <c r="A474" s="12"/>
      <c r="B474" s="210"/>
      <c r="C474" s="211"/>
      <c r="D474" s="212" t="s">
        <v>75</v>
      </c>
      <c r="E474" s="224" t="s">
        <v>503</v>
      </c>
      <c r="F474" s="224" t="s">
        <v>504</v>
      </c>
      <c r="G474" s="211"/>
      <c r="H474" s="211"/>
      <c r="I474" s="214"/>
      <c r="J474" s="225">
        <f>BK474</f>
        <v>0</v>
      </c>
      <c r="K474" s="211"/>
      <c r="L474" s="216"/>
      <c r="M474" s="217"/>
      <c r="N474" s="218"/>
      <c r="O474" s="218"/>
      <c r="P474" s="219">
        <f>SUM(P475:P640)</f>
        <v>0</v>
      </c>
      <c r="Q474" s="218"/>
      <c r="R474" s="219">
        <f>SUM(R475:R640)</f>
        <v>21.865852160000003</v>
      </c>
      <c r="S474" s="218"/>
      <c r="T474" s="220">
        <f>SUM(T475:T640)</f>
        <v>0.0030898800000000001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21" t="s">
        <v>83</v>
      </c>
      <c r="AT474" s="222" t="s">
        <v>75</v>
      </c>
      <c r="AU474" s="222" t="s">
        <v>85</v>
      </c>
      <c r="AY474" s="221" t="s">
        <v>171</v>
      </c>
      <c r="BK474" s="223">
        <f>SUM(BK475:BK640)</f>
        <v>0</v>
      </c>
    </row>
    <row r="475" s="2" customFormat="1" ht="44.25" customHeight="1">
      <c r="A475" s="38"/>
      <c r="B475" s="39"/>
      <c r="C475" s="226" t="s">
        <v>505</v>
      </c>
      <c r="D475" s="226" t="s">
        <v>173</v>
      </c>
      <c r="E475" s="227" t="s">
        <v>506</v>
      </c>
      <c r="F475" s="228" t="s">
        <v>507</v>
      </c>
      <c r="G475" s="229" t="s">
        <v>292</v>
      </c>
      <c r="H475" s="230">
        <v>684.90800000000002</v>
      </c>
      <c r="I475" s="231"/>
      <c r="J475" s="232">
        <f>ROUND(I475*H475,2)</f>
        <v>0</v>
      </c>
      <c r="K475" s="228" t="s">
        <v>177</v>
      </c>
      <c r="L475" s="44"/>
      <c r="M475" s="233" t="s">
        <v>1</v>
      </c>
      <c r="N475" s="234" t="s">
        <v>41</v>
      </c>
      <c r="O475" s="91"/>
      <c r="P475" s="235">
        <f>O475*H475</f>
        <v>0</v>
      </c>
      <c r="Q475" s="235">
        <v>0.0206</v>
      </c>
      <c r="R475" s="235">
        <f>Q475*H475</f>
        <v>14.109104800000001</v>
      </c>
      <c r="S475" s="235">
        <v>0</v>
      </c>
      <c r="T475" s="236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37" t="s">
        <v>178</v>
      </c>
      <c r="AT475" s="237" t="s">
        <v>173</v>
      </c>
      <c r="AU475" s="237" t="s">
        <v>193</v>
      </c>
      <c r="AY475" s="17" t="s">
        <v>171</v>
      </c>
      <c r="BE475" s="238">
        <f>IF(N475="základní",J475,0)</f>
        <v>0</v>
      </c>
      <c r="BF475" s="238">
        <f>IF(N475="snížená",J475,0)</f>
        <v>0</v>
      </c>
      <c r="BG475" s="238">
        <f>IF(N475="zákl. přenesená",J475,0)</f>
        <v>0</v>
      </c>
      <c r="BH475" s="238">
        <f>IF(N475="sníž. přenesená",J475,0)</f>
        <v>0</v>
      </c>
      <c r="BI475" s="238">
        <f>IF(N475="nulová",J475,0)</f>
        <v>0</v>
      </c>
      <c r="BJ475" s="17" t="s">
        <v>83</v>
      </c>
      <c r="BK475" s="238">
        <f>ROUND(I475*H475,2)</f>
        <v>0</v>
      </c>
      <c r="BL475" s="17" t="s">
        <v>178</v>
      </c>
      <c r="BM475" s="237" t="s">
        <v>508</v>
      </c>
    </row>
    <row r="476" s="2" customFormat="1">
      <c r="A476" s="38"/>
      <c r="B476" s="39"/>
      <c r="C476" s="40"/>
      <c r="D476" s="239" t="s">
        <v>180</v>
      </c>
      <c r="E476" s="40"/>
      <c r="F476" s="240" t="s">
        <v>509</v>
      </c>
      <c r="G476" s="40"/>
      <c r="H476" s="40"/>
      <c r="I476" s="241"/>
      <c r="J476" s="40"/>
      <c r="K476" s="40"/>
      <c r="L476" s="44"/>
      <c r="M476" s="242"/>
      <c r="N476" s="243"/>
      <c r="O476" s="91"/>
      <c r="P476" s="91"/>
      <c r="Q476" s="91"/>
      <c r="R476" s="91"/>
      <c r="S476" s="91"/>
      <c r="T476" s="92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180</v>
      </c>
      <c r="AU476" s="17" t="s">
        <v>193</v>
      </c>
    </row>
    <row r="477" s="13" customFormat="1">
      <c r="A477" s="13"/>
      <c r="B477" s="244"/>
      <c r="C477" s="245"/>
      <c r="D477" s="246" t="s">
        <v>182</v>
      </c>
      <c r="E477" s="247" t="s">
        <v>1</v>
      </c>
      <c r="F477" s="248" t="s">
        <v>183</v>
      </c>
      <c r="G477" s="245"/>
      <c r="H477" s="247" t="s">
        <v>1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4" t="s">
        <v>182</v>
      </c>
      <c r="AU477" s="254" t="s">
        <v>193</v>
      </c>
      <c r="AV477" s="13" t="s">
        <v>83</v>
      </c>
      <c r="AW477" s="13" t="s">
        <v>34</v>
      </c>
      <c r="AX477" s="13" t="s">
        <v>76</v>
      </c>
      <c r="AY477" s="254" t="s">
        <v>171</v>
      </c>
    </row>
    <row r="478" s="13" customFormat="1">
      <c r="A478" s="13"/>
      <c r="B478" s="244"/>
      <c r="C478" s="245"/>
      <c r="D478" s="246" t="s">
        <v>182</v>
      </c>
      <c r="E478" s="247" t="s">
        <v>1</v>
      </c>
      <c r="F478" s="248" t="s">
        <v>184</v>
      </c>
      <c r="G478" s="245"/>
      <c r="H478" s="247" t="s">
        <v>1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4" t="s">
        <v>182</v>
      </c>
      <c r="AU478" s="254" t="s">
        <v>193</v>
      </c>
      <c r="AV478" s="13" t="s">
        <v>83</v>
      </c>
      <c r="AW478" s="13" t="s">
        <v>34</v>
      </c>
      <c r="AX478" s="13" t="s">
        <v>76</v>
      </c>
      <c r="AY478" s="254" t="s">
        <v>171</v>
      </c>
    </row>
    <row r="479" s="13" customFormat="1">
      <c r="A479" s="13"/>
      <c r="B479" s="244"/>
      <c r="C479" s="245"/>
      <c r="D479" s="246" t="s">
        <v>182</v>
      </c>
      <c r="E479" s="247" t="s">
        <v>1</v>
      </c>
      <c r="F479" s="248" t="s">
        <v>386</v>
      </c>
      <c r="G479" s="245"/>
      <c r="H479" s="247" t="s">
        <v>1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4" t="s">
        <v>182</v>
      </c>
      <c r="AU479" s="254" t="s">
        <v>193</v>
      </c>
      <c r="AV479" s="13" t="s">
        <v>83</v>
      </c>
      <c r="AW479" s="13" t="s">
        <v>34</v>
      </c>
      <c r="AX479" s="13" t="s">
        <v>76</v>
      </c>
      <c r="AY479" s="254" t="s">
        <v>171</v>
      </c>
    </row>
    <row r="480" s="14" customFormat="1">
      <c r="A480" s="14"/>
      <c r="B480" s="255"/>
      <c r="C480" s="256"/>
      <c r="D480" s="246" t="s">
        <v>182</v>
      </c>
      <c r="E480" s="257" t="s">
        <v>1</v>
      </c>
      <c r="F480" s="258" t="s">
        <v>510</v>
      </c>
      <c r="G480" s="256"/>
      <c r="H480" s="259">
        <v>44.240000000000002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5" t="s">
        <v>182</v>
      </c>
      <c r="AU480" s="265" t="s">
        <v>193</v>
      </c>
      <c r="AV480" s="14" t="s">
        <v>85</v>
      </c>
      <c r="AW480" s="14" t="s">
        <v>34</v>
      </c>
      <c r="AX480" s="14" t="s">
        <v>76</v>
      </c>
      <c r="AY480" s="265" t="s">
        <v>171</v>
      </c>
    </row>
    <row r="481" s="14" customFormat="1">
      <c r="A481" s="14"/>
      <c r="B481" s="255"/>
      <c r="C481" s="256"/>
      <c r="D481" s="246" t="s">
        <v>182</v>
      </c>
      <c r="E481" s="257" t="s">
        <v>1</v>
      </c>
      <c r="F481" s="258" t="s">
        <v>511</v>
      </c>
      <c r="G481" s="256"/>
      <c r="H481" s="259">
        <v>40.32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5" t="s">
        <v>182</v>
      </c>
      <c r="AU481" s="265" t="s">
        <v>193</v>
      </c>
      <c r="AV481" s="14" t="s">
        <v>85</v>
      </c>
      <c r="AW481" s="14" t="s">
        <v>34</v>
      </c>
      <c r="AX481" s="14" t="s">
        <v>76</v>
      </c>
      <c r="AY481" s="265" t="s">
        <v>171</v>
      </c>
    </row>
    <row r="482" s="14" customFormat="1">
      <c r="A482" s="14"/>
      <c r="B482" s="255"/>
      <c r="C482" s="256"/>
      <c r="D482" s="246" t="s">
        <v>182</v>
      </c>
      <c r="E482" s="257" t="s">
        <v>1</v>
      </c>
      <c r="F482" s="258" t="s">
        <v>512</v>
      </c>
      <c r="G482" s="256"/>
      <c r="H482" s="259">
        <v>49.840000000000003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5" t="s">
        <v>182</v>
      </c>
      <c r="AU482" s="265" t="s">
        <v>193</v>
      </c>
      <c r="AV482" s="14" t="s">
        <v>85</v>
      </c>
      <c r="AW482" s="14" t="s">
        <v>34</v>
      </c>
      <c r="AX482" s="14" t="s">
        <v>76</v>
      </c>
      <c r="AY482" s="265" t="s">
        <v>171</v>
      </c>
    </row>
    <row r="483" s="14" customFormat="1">
      <c r="A483" s="14"/>
      <c r="B483" s="255"/>
      <c r="C483" s="256"/>
      <c r="D483" s="246" t="s">
        <v>182</v>
      </c>
      <c r="E483" s="257" t="s">
        <v>1</v>
      </c>
      <c r="F483" s="258" t="s">
        <v>513</v>
      </c>
      <c r="G483" s="256"/>
      <c r="H483" s="259">
        <v>45.640000000000001</v>
      </c>
      <c r="I483" s="260"/>
      <c r="J483" s="256"/>
      <c r="K483" s="256"/>
      <c r="L483" s="261"/>
      <c r="M483" s="262"/>
      <c r="N483" s="263"/>
      <c r="O483" s="263"/>
      <c r="P483" s="263"/>
      <c r="Q483" s="263"/>
      <c r="R483" s="263"/>
      <c r="S483" s="263"/>
      <c r="T483" s="26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5" t="s">
        <v>182</v>
      </c>
      <c r="AU483" s="265" t="s">
        <v>193</v>
      </c>
      <c r="AV483" s="14" t="s">
        <v>85</v>
      </c>
      <c r="AW483" s="14" t="s">
        <v>34</v>
      </c>
      <c r="AX483" s="14" t="s">
        <v>76</v>
      </c>
      <c r="AY483" s="265" t="s">
        <v>171</v>
      </c>
    </row>
    <row r="484" s="14" customFormat="1">
      <c r="A484" s="14"/>
      <c r="B484" s="255"/>
      <c r="C484" s="256"/>
      <c r="D484" s="246" t="s">
        <v>182</v>
      </c>
      <c r="E484" s="257" t="s">
        <v>1</v>
      </c>
      <c r="F484" s="258" t="s">
        <v>514</v>
      </c>
      <c r="G484" s="256"/>
      <c r="H484" s="259">
        <v>251.74799999999999</v>
      </c>
      <c r="I484" s="260"/>
      <c r="J484" s="256"/>
      <c r="K484" s="256"/>
      <c r="L484" s="261"/>
      <c r="M484" s="262"/>
      <c r="N484" s="263"/>
      <c r="O484" s="263"/>
      <c r="P484" s="263"/>
      <c r="Q484" s="263"/>
      <c r="R484" s="263"/>
      <c r="S484" s="263"/>
      <c r="T484" s="26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5" t="s">
        <v>182</v>
      </c>
      <c r="AU484" s="265" t="s">
        <v>193</v>
      </c>
      <c r="AV484" s="14" t="s">
        <v>85</v>
      </c>
      <c r="AW484" s="14" t="s">
        <v>34</v>
      </c>
      <c r="AX484" s="14" t="s">
        <v>76</v>
      </c>
      <c r="AY484" s="265" t="s">
        <v>171</v>
      </c>
    </row>
    <row r="485" s="14" customFormat="1">
      <c r="A485" s="14"/>
      <c r="B485" s="255"/>
      <c r="C485" s="256"/>
      <c r="D485" s="246" t="s">
        <v>182</v>
      </c>
      <c r="E485" s="257" t="s">
        <v>1</v>
      </c>
      <c r="F485" s="258" t="s">
        <v>515</v>
      </c>
      <c r="G485" s="256"/>
      <c r="H485" s="259">
        <v>52.079999999999998</v>
      </c>
      <c r="I485" s="260"/>
      <c r="J485" s="256"/>
      <c r="K485" s="256"/>
      <c r="L485" s="261"/>
      <c r="M485" s="262"/>
      <c r="N485" s="263"/>
      <c r="O485" s="263"/>
      <c r="P485" s="263"/>
      <c r="Q485" s="263"/>
      <c r="R485" s="263"/>
      <c r="S485" s="263"/>
      <c r="T485" s="26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5" t="s">
        <v>182</v>
      </c>
      <c r="AU485" s="265" t="s">
        <v>193</v>
      </c>
      <c r="AV485" s="14" t="s">
        <v>85</v>
      </c>
      <c r="AW485" s="14" t="s">
        <v>34</v>
      </c>
      <c r="AX485" s="14" t="s">
        <v>76</v>
      </c>
      <c r="AY485" s="265" t="s">
        <v>171</v>
      </c>
    </row>
    <row r="486" s="14" customFormat="1">
      <c r="A486" s="14"/>
      <c r="B486" s="255"/>
      <c r="C486" s="256"/>
      <c r="D486" s="246" t="s">
        <v>182</v>
      </c>
      <c r="E486" s="257" t="s">
        <v>1</v>
      </c>
      <c r="F486" s="258" t="s">
        <v>516</v>
      </c>
      <c r="G486" s="256"/>
      <c r="H486" s="259">
        <v>73.920000000000002</v>
      </c>
      <c r="I486" s="260"/>
      <c r="J486" s="256"/>
      <c r="K486" s="256"/>
      <c r="L486" s="261"/>
      <c r="M486" s="262"/>
      <c r="N486" s="263"/>
      <c r="O486" s="263"/>
      <c r="P486" s="263"/>
      <c r="Q486" s="263"/>
      <c r="R486" s="263"/>
      <c r="S486" s="263"/>
      <c r="T486" s="26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5" t="s">
        <v>182</v>
      </c>
      <c r="AU486" s="265" t="s">
        <v>193</v>
      </c>
      <c r="AV486" s="14" t="s">
        <v>85</v>
      </c>
      <c r="AW486" s="14" t="s">
        <v>34</v>
      </c>
      <c r="AX486" s="14" t="s">
        <v>76</v>
      </c>
      <c r="AY486" s="265" t="s">
        <v>171</v>
      </c>
    </row>
    <row r="487" s="14" customFormat="1">
      <c r="A487" s="14"/>
      <c r="B487" s="255"/>
      <c r="C487" s="256"/>
      <c r="D487" s="246" t="s">
        <v>182</v>
      </c>
      <c r="E487" s="257" t="s">
        <v>1</v>
      </c>
      <c r="F487" s="258" t="s">
        <v>517</v>
      </c>
      <c r="G487" s="256"/>
      <c r="H487" s="259">
        <v>127.12000000000001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5" t="s">
        <v>182</v>
      </c>
      <c r="AU487" s="265" t="s">
        <v>193</v>
      </c>
      <c r="AV487" s="14" t="s">
        <v>85</v>
      </c>
      <c r="AW487" s="14" t="s">
        <v>34</v>
      </c>
      <c r="AX487" s="14" t="s">
        <v>76</v>
      </c>
      <c r="AY487" s="265" t="s">
        <v>171</v>
      </c>
    </row>
    <row r="488" s="2" customFormat="1" ht="24.15" customHeight="1">
      <c r="A488" s="38"/>
      <c r="B488" s="39"/>
      <c r="C488" s="226" t="s">
        <v>518</v>
      </c>
      <c r="D488" s="226" t="s">
        <v>173</v>
      </c>
      <c r="E488" s="227" t="s">
        <v>519</v>
      </c>
      <c r="F488" s="228" t="s">
        <v>520</v>
      </c>
      <c r="G488" s="229" t="s">
        <v>292</v>
      </c>
      <c r="H488" s="230">
        <v>5.9509999999999996</v>
      </c>
      <c r="I488" s="231"/>
      <c r="J488" s="232">
        <f>ROUND(I488*H488,2)</f>
        <v>0</v>
      </c>
      <c r="K488" s="228" t="s">
        <v>177</v>
      </c>
      <c r="L488" s="44"/>
      <c r="M488" s="233" t="s">
        <v>1</v>
      </c>
      <c r="N488" s="234" t="s">
        <v>41</v>
      </c>
      <c r="O488" s="91"/>
      <c r="P488" s="235">
        <f>O488*H488</f>
        <v>0</v>
      </c>
      <c r="Q488" s="235">
        <v>0.00025999999999999998</v>
      </c>
      <c r="R488" s="235">
        <f>Q488*H488</f>
        <v>0.0015472599999999997</v>
      </c>
      <c r="S488" s="235">
        <v>0</v>
      </c>
      <c r="T488" s="236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7" t="s">
        <v>178</v>
      </c>
      <c r="AT488" s="237" t="s">
        <v>173</v>
      </c>
      <c r="AU488" s="237" t="s">
        <v>193</v>
      </c>
      <c r="AY488" s="17" t="s">
        <v>171</v>
      </c>
      <c r="BE488" s="238">
        <f>IF(N488="základní",J488,0)</f>
        <v>0</v>
      </c>
      <c r="BF488" s="238">
        <f>IF(N488="snížená",J488,0)</f>
        <v>0</v>
      </c>
      <c r="BG488" s="238">
        <f>IF(N488="zákl. přenesená",J488,0)</f>
        <v>0</v>
      </c>
      <c r="BH488" s="238">
        <f>IF(N488="sníž. přenesená",J488,0)</f>
        <v>0</v>
      </c>
      <c r="BI488" s="238">
        <f>IF(N488="nulová",J488,0)</f>
        <v>0</v>
      </c>
      <c r="BJ488" s="17" t="s">
        <v>83</v>
      </c>
      <c r="BK488" s="238">
        <f>ROUND(I488*H488,2)</f>
        <v>0</v>
      </c>
      <c r="BL488" s="17" t="s">
        <v>178</v>
      </c>
      <c r="BM488" s="237" t="s">
        <v>521</v>
      </c>
    </row>
    <row r="489" s="2" customFormat="1">
      <c r="A489" s="38"/>
      <c r="B489" s="39"/>
      <c r="C489" s="40"/>
      <c r="D489" s="239" t="s">
        <v>180</v>
      </c>
      <c r="E489" s="40"/>
      <c r="F489" s="240" t="s">
        <v>522</v>
      </c>
      <c r="G489" s="40"/>
      <c r="H489" s="40"/>
      <c r="I489" s="241"/>
      <c r="J489" s="40"/>
      <c r="K489" s="40"/>
      <c r="L489" s="44"/>
      <c r="M489" s="242"/>
      <c r="N489" s="243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180</v>
      </c>
      <c r="AU489" s="17" t="s">
        <v>193</v>
      </c>
    </row>
    <row r="490" s="13" customFormat="1">
      <c r="A490" s="13"/>
      <c r="B490" s="244"/>
      <c r="C490" s="245"/>
      <c r="D490" s="246" t="s">
        <v>182</v>
      </c>
      <c r="E490" s="247" t="s">
        <v>1</v>
      </c>
      <c r="F490" s="248" t="s">
        <v>183</v>
      </c>
      <c r="G490" s="245"/>
      <c r="H490" s="247" t="s">
        <v>1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4" t="s">
        <v>182</v>
      </c>
      <c r="AU490" s="254" t="s">
        <v>193</v>
      </c>
      <c r="AV490" s="13" t="s">
        <v>83</v>
      </c>
      <c r="AW490" s="13" t="s">
        <v>34</v>
      </c>
      <c r="AX490" s="13" t="s">
        <v>76</v>
      </c>
      <c r="AY490" s="254" t="s">
        <v>171</v>
      </c>
    </row>
    <row r="491" s="13" customFormat="1">
      <c r="A491" s="13"/>
      <c r="B491" s="244"/>
      <c r="C491" s="245"/>
      <c r="D491" s="246" t="s">
        <v>182</v>
      </c>
      <c r="E491" s="247" t="s">
        <v>1</v>
      </c>
      <c r="F491" s="248" t="s">
        <v>184</v>
      </c>
      <c r="G491" s="245"/>
      <c r="H491" s="247" t="s">
        <v>1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4" t="s">
        <v>182</v>
      </c>
      <c r="AU491" s="254" t="s">
        <v>193</v>
      </c>
      <c r="AV491" s="13" t="s">
        <v>83</v>
      </c>
      <c r="AW491" s="13" t="s">
        <v>34</v>
      </c>
      <c r="AX491" s="13" t="s">
        <v>76</v>
      </c>
      <c r="AY491" s="254" t="s">
        <v>171</v>
      </c>
    </row>
    <row r="492" s="13" customFormat="1">
      <c r="A492" s="13"/>
      <c r="B492" s="244"/>
      <c r="C492" s="245"/>
      <c r="D492" s="246" t="s">
        <v>182</v>
      </c>
      <c r="E492" s="247" t="s">
        <v>1</v>
      </c>
      <c r="F492" s="248" t="s">
        <v>523</v>
      </c>
      <c r="G492" s="245"/>
      <c r="H492" s="247" t="s">
        <v>1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4" t="s">
        <v>182</v>
      </c>
      <c r="AU492" s="254" t="s">
        <v>193</v>
      </c>
      <c r="AV492" s="13" t="s">
        <v>83</v>
      </c>
      <c r="AW492" s="13" t="s">
        <v>34</v>
      </c>
      <c r="AX492" s="13" t="s">
        <v>76</v>
      </c>
      <c r="AY492" s="254" t="s">
        <v>171</v>
      </c>
    </row>
    <row r="493" s="14" customFormat="1">
      <c r="A493" s="14"/>
      <c r="B493" s="255"/>
      <c r="C493" s="256"/>
      <c r="D493" s="246" t="s">
        <v>182</v>
      </c>
      <c r="E493" s="257" t="s">
        <v>1</v>
      </c>
      <c r="F493" s="258" t="s">
        <v>524</v>
      </c>
      <c r="G493" s="256"/>
      <c r="H493" s="259">
        <v>5.9512499999999999</v>
      </c>
      <c r="I493" s="260"/>
      <c r="J493" s="256"/>
      <c r="K493" s="256"/>
      <c r="L493" s="261"/>
      <c r="M493" s="262"/>
      <c r="N493" s="263"/>
      <c r="O493" s="263"/>
      <c r="P493" s="263"/>
      <c r="Q493" s="263"/>
      <c r="R493" s="263"/>
      <c r="S493" s="263"/>
      <c r="T493" s="26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5" t="s">
        <v>182</v>
      </c>
      <c r="AU493" s="265" t="s">
        <v>193</v>
      </c>
      <c r="AV493" s="14" t="s">
        <v>85</v>
      </c>
      <c r="AW493" s="14" t="s">
        <v>34</v>
      </c>
      <c r="AX493" s="14" t="s">
        <v>76</v>
      </c>
      <c r="AY493" s="265" t="s">
        <v>171</v>
      </c>
    </row>
    <row r="494" s="2" customFormat="1" ht="24.15" customHeight="1">
      <c r="A494" s="38"/>
      <c r="B494" s="39"/>
      <c r="C494" s="226" t="s">
        <v>525</v>
      </c>
      <c r="D494" s="226" t="s">
        <v>173</v>
      </c>
      <c r="E494" s="227" t="s">
        <v>526</v>
      </c>
      <c r="F494" s="228" t="s">
        <v>527</v>
      </c>
      <c r="G494" s="229" t="s">
        <v>292</v>
      </c>
      <c r="H494" s="230">
        <v>80.099999999999994</v>
      </c>
      <c r="I494" s="231"/>
      <c r="J494" s="232">
        <f>ROUND(I494*H494,2)</f>
        <v>0</v>
      </c>
      <c r="K494" s="228" t="s">
        <v>177</v>
      </c>
      <c r="L494" s="44"/>
      <c r="M494" s="233" t="s">
        <v>1</v>
      </c>
      <c r="N494" s="234" t="s">
        <v>41</v>
      </c>
      <c r="O494" s="91"/>
      <c r="P494" s="235">
        <f>O494*H494</f>
        <v>0</v>
      </c>
      <c r="Q494" s="235">
        <v>0.00025999999999999998</v>
      </c>
      <c r="R494" s="235">
        <f>Q494*H494</f>
        <v>0.020825999999999997</v>
      </c>
      <c r="S494" s="235">
        <v>0</v>
      </c>
      <c r="T494" s="236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7" t="s">
        <v>178</v>
      </c>
      <c r="AT494" s="237" t="s">
        <v>173</v>
      </c>
      <c r="AU494" s="237" t="s">
        <v>193</v>
      </c>
      <c r="AY494" s="17" t="s">
        <v>171</v>
      </c>
      <c r="BE494" s="238">
        <f>IF(N494="základní",J494,0)</f>
        <v>0</v>
      </c>
      <c r="BF494" s="238">
        <f>IF(N494="snížená",J494,0)</f>
        <v>0</v>
      </c>
      <c r="BG494" s="238">
        <f>IF(N494="zákl. přenesená",J494,0)</f>
        <v>0</v>
      </c>
      <c r="BH494" s="238">
        <f>IF(N494="sníž. přenesená",J494,0)</f>
        <v>0</v>
      </c>
      <c r="BI494" s="238">
        <f>IF(N494="nulová",J494,0)</f>
        <v>0</v>
      </c>
      <c r="BJ494" s="17" t="s">
        <v>83</v>
      </c>
      <c r="BK494" s="238">
        <f>ROUND(I494*H494,2)</f>
        <v>0</v>
      </c>
      <c r="BL494" s="17" t="s">
        <v>178</v>
      </c>
      <c r="BM494" s="237" t="s">
        <v>528</v>
      </c>
    </row>
    <row r="495" s="2" customFormat="1">
      <c r="A495" s="38"/>
      <c r="B495" s="39"/>
      <c r="C495" s="40"/>
      <c r="D495" s="239" t="s">
        <v>180</v>
      </c>
      <c r="E495" s="40"/>
      <c r="F495" s="240" t="s">
        <v>529</v>
      </c>
      <c r="G495" s="40"/>
      <c r="H495" s="40"/>
      <c r="I495" s="241"/>
      <c r="J495" s="40"/>
      <c r="K495" s="40"/>
      <c r="L495" s="44"/>
      <c r="M495" s="242"/>
      <c r="N495" s="243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180</v>
      </c>
      <c r="AU495" s="17" t="s">
        <v>193</v>
      </c>
    </row>
    <row r="496" s="13" customFormat="1">
      <c r="A496" s="13"/>
      <c r="B496" s="244"/>
      <c r="C496" s="245"/>
      <c r="D496" s="246" t="s">
        <v>182</v>
      </c>
      <c r="E496" s="247" t="s">
        <v>1</v>
      </c>
      <c r="F496" s="248" t="s">
        <v>183</v>
      </c>
      <c r="G496" s="245"/>
      <c r="H496" s="247" t="s">
        <v>1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4" t="s">
        <v>182</v>
      </c>
      <c r="AU496" s="254" t="s">
        <v>193</v>
      </c>
      <c r="AV496" s="13" t="s">
        <v>83</v>
      </c>
      <c r="AW496" s="13" t="s">
        <v>34</v>
      </c>
      <c r="AX496" s="13" t="s">
        <v>76</v>
      </c>
      <c r="AY496" s="254" t="s">
        <v>171</v>
      </c>
    </row>
    <row r="497" s="13" customFormat="1">
      <c r="A497" s="13"/>
      <c r="B497" s="244"/>
      <c r="C497" s="245"/>
      <c r="D497" s="246" t="s">
        <v>182</v>
      </c>
      <c r="E497" s="247" t="s">
        <v>1</v>
      </c>
      <c r="F497" s="248" t="s">
        <v>184</v>
      </c>
      <c r="G497" s="245"/>
      <c r="H497" s="247" t="s">
        <v>1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4" t="s">
        <v>182</v>
      </c>
      <c r="AU497" s="254" t="s">
        <v>193</v>
      </c>
      <c r="AV497" s="13" t="s">
        <v>83</v>
      </c>
      <c r="AW497" s="13" t="s">
        <v>34</v>
      </c>
      <c r="AX497" s="13" t="s">
        <v>76</v>
      </c>
      <c r="AY497" s="254" t="s">
        <v>171</v>
      </c>
    </row>
    <row r="498" s="13" customFormat="1">
      <c r="A498" s="13"/>
      <c r="B498" s="244"/>
      <c r="C498" s="245"/>
      <c r="D498" s="246" t="s">
        <v>182</v>
      </c>
      <c r="E498" s="247" t="s">
        <v>1</v>
      </c>
      <c r="F498" s="248" t="s">
        <v>530</v>
      </c>
      <c r="G498" s="245"/>
      <c r="H498" s="247" t="s">
        <v>1</v>
      </c>
      <c r="I498" s="249"/>
      <c r="J498" s="245"/>
      <c r="K498" s="245"/>
      <c r="L498" s="250"/>
      <c r="M498" s="251"/>
      <c r="N498" s="252"/>
      <c r="O498" s="252"/>
      <c r="P498" s="252"/>
      <c r="Q498" s="252"/>
      <c r="R498" s="252"/>
      <c r="S498" s="252"/>
      <c r="T498" s="25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4" t="s">
        <v>182</v>
      </c>
      <c r="AU498" s="254" t="s">
        <v>193</v>
      </c>
      <c r="AV498" s="13" t="s">
        <v>83</v>
      </c>
      <c r="AW498" s="13" t="s">
        <v>34</v>
      </c>
      <c r="AX498" s="13" t="s">
        <v>76</v>
      </c>
      <c r="AY498" s="254" t="s">
        <v>171</v>
      </c>
    </row>
    <row r="499" s="14" customFormat="1">
      <c r="A499" s="14"/>
      <c r="B499" s="255"/>
      <c r="C499" s="256"/>
      <c r="D499" s="246" t="s">
        <v>182</v>
      </c>
      <c r="E499" s="257" t="s">
        <v>1</v>
      </c>
      <c r="F499" s="258" t="s">
        <v>531</v>
      </c>
      <c r="G499" s="256"/>
      <c r="H499" s="259">
        <v>8.0999999999999996</v>
      </c>
      <c r="I499" s="260"/>
      <c r="J499" s="256"/>
      <c r="K499" s="256"/>
      <c r="L499" s="261"/>
      <c r="M499" s="262"/>
      <c r="N499" s="263"/>
      <c r="O499" s="263"/>
      <c r="P499" s="263"/>
      <c r="Q499" s="263"/>
      <c r="R499" s="263"/>
      <c r="S499" s="263"/>
      <c r="T499" s="26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5" t="s">
        <v>182</v>
      </c>
      <c r="AU499" s="265" t="s">
        <v>193</v>
      </c>
      <c r="AV499" s="14" t="s">
        <v>85</v>
      </c>
      <c r="AW499" s="14" t="s">
        <v>34</v>
      </c>
      <c r="AX499" s="14" t="s">
        <v>76</v>
      </c>
      <c r="AY499" s="265" t="s">
        <v>171</v>
      </c>
    </row>
    <row r="500" s="14" customFormat="1">
      <c r="A500" s="14"/>
      <c r="B500" s="255"/>
      <c r="C500" s="256"/>
      <c r="D500" s="246" t="s">
        <v>182</v>
      </c>
      <c r="E500" s="257" t="s">
        <v>1</v>
      </c>
      <c r="F500" s="258" t="s">
        <v>532</v>
      </c>
      <c r="G500" s="256"/>
      <c r="H500" s="259">
        <v>72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5" t="s">
        <v>182</v>
      </c>
      <c r="AU500" s="265" t="s">
        <v>193</v>
      </c>
      <c r="AV500" s="14" t="s">
        <v>85</v>
      </c>
      <c r="AW500" s="14" t="s">
        <v>34</v>
      </c>
      <c r="AX500" s="14" t="s">
        <v>76</v>
      </c>
      <c r="AY500" s="265" t="s">
        <v>171</v>
      </c>
    </row>
    <row r="501" s="2" customFormat="1" ht="24.15" customHeight="1">
      <c r="A501" s="38"/>
      <c r="B501" s="39"/>
      <c r="C501" s="226" t="s">
        <v>533</v>
      </c>
      <c r="D501" s="226" t="s">
        <v>173</v>
      </c>
      <c r="E501" s="227" t="s">
        <v>534</v>
      </c>
      <c r="F501" s="228" t="s">
        <v>535</v>
      </c>
      <c r="G501" s="229" t="s">
        <v>292</v>
      </c>
      <c r="H501" s="230">
        <v>769.14599999999996</v>
      </c>
      <c r="I501" s="231"/>
      <c r="J501" s="232">
        <f>ROUND(I501*H501,2)</f>
        <v>0</v>
      </c>
      <c r="K501" s="228" t="s">
        <v>177</v>
      </c>
      <c r="L501" s="44"/>
      <c r="M501" s="233" t="s">
        <v>1</v>
      </c>
      <c r="N501" s="234" t="s">
        <v>41</v>
      </c>
      <c r="O501" s="91"/>
      <c r="P501" s="235">
        <f>O501*H501</f>
        <v>0</v>
      </c>
      <c r="Q501" s="235">
        <v>0.00025999999999999998</v>
      </c>
      <c r="R501" s="235">
        <f>Q501*H501</f>
        <v>0.19997795999999998</v>
      </c>
      <c r="S501" s="235">
        <v>0</v>
      </c>
      <c r="T501" s="236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37" t="s">
        <v>178</v>
      </c>
      <c r="AT501" s="237" t="s">
        <v>173</v>
      </c>
      <c r="AU501" s="237" t="s">
        <v>193</v>
      </c>
      <c r="AY501" s="17" t="s">
        <v>171</v>
      </c>
      <c r="BE501" s="238">
        <f>IF(N501="základní",J501,0)</f>
        <v>0</v>
      </c>
      <c r="BF501" s="238">
        <f>IF(N501="snížená",J501,0)</f>
        <v>0</v>
      </c>
      <c r="BG501" s="238">
        <f>IF(N501="zákl. přenesená",J501,0)</f>
        <v>0</v>
      </c>
      <c r="BH501" s="238">
        <f>IF(N501="sníž. přenesená",J501,0)</f>
        <v>0</v>
      </c>
      <c r="BI501" s="238">
        <f>IF(N501="nulová",J501,0)</f>
        <v>0</v>
      </c>
      <c r="BJ501" s="17" t="s">
        <v>83</v>
      </c>
      <c r="BK501" s="238">
        <f>ROUND(I501*H501,2)</f>
        <v>0</v>
      </c>
      <c r="BL501" s="17" t="s">
        <v>178</v>
      </c>
      <c r="BM501" s="237" t="s">
        <v>536</v>
      </c>
    </row>
    <row r="502" s="2" customFormat="1">
      <c r="A502" s="38"/>
      <c r="B502" s="39"/>
      <c r="C502" s="40"/>
      <c r="D502" s="239" t="s">
        <v>180</v>
      </c>
      <c r="E502" s="40"/>
      <c r="F502" s="240" t="s">
        <v>537</v>
      </c>
      <c r="G502" s="40"/>
      <c r="H502" s="40"/>
      <c r="I502" s="241"/>
      <c r="J502" s="40"/>
      <c r="K502" s="40"/>
      <c r="L502" s="44"/>
      <c r="M502" s="242"/>
      <c r="N502" s="243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180</v>
      </c>
      <c r="AU502" s="17" t="s">
        <v>193</v>
      </c>
    </row>
    <row r="503" s="13" customFormat="1">
      <c r="A503" s="13"/>
      <c r="B503" s="244"/>
      <c r="C503" s="245"/>
      <c r="D503" s="246" t="s">
        <v>182</v>
      </c>
      <c r="E503" s="247" t="s">
        <v>1</v>
      </c>
      <c r="F503" s="248" t="s">
        <v>183</v>
      </c>
      <c r="G503" s="245"/>
      <c r="H503" s="247" t="s">
        <v>1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4" t="s">
        <v>182</v>
      </c>
      <c r="AU503" s="254" t="s">
        <v>193</v>
      </c>
      <c r="AV503" s="13" t="s">
        <v>83</v>
      </c>
      <c r="AW503" s="13" t="s">
        <v>34</v>
      </c>
      <c r="AX503" s="13" t="s">
        <v>76</v>
      </c>
      <c r="AY503" s="254" t="s">
        <v>171</v>
      </c>
    </row>
    <row r="504" s="13" customFormat="1">
      <c r="A504" s="13"/>
      <c r="B504" s="244"/>
      <c r="C504" s="245"/>
      <c r="D504" s="246" t="s">
        <v>182</v>
      </c>
      <c r="E504" s="247" t="s">
        <v>1</v>
      </c>
      <c r="F504" s="248" t="s">
        <v>184</v>
      </c>
      <c r="G504" s="245"/>
      <c r="H504" s="247" t="s">
        <v>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4" t="s">
        <v>182</v>
      </c>
      <c r="AU504" s="254" t="s">
        <v>193</v>
      </c>
      <c r="AV504" s="13" t="s">
        <v>83</v>
      </c>
      <c r="AW504" s="13" t="s">
        <v>34</v>
      </c>
      <c r="AX504" s="13" t="s">
        <v>76</v>
      </c>
      <c r="AY504" s="254" t="s">
        <v>171</v>
      </c>
    </row>
    <row r="505" s="13" customFormat="1">
      <c r="A505" s="13"/>
      <c r="B505" s="244"/>
      <c r="C505" s="245"/>
      <c r="D505" s="246" t="s">
        <v>182</v>
      </c>
      <c r="E505" s="247" t="s">
        <v>1</v>
      </c>
      <c r="F505" s="248" t="s">
        <v>386</v>
      </c>
      <c r="G505" s="245"/>
      <c r="H505" s="247" t="s">
        <v>1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4" t="s">
        <v>182</v>
      </c>
      <c r="AU505" s="254" t="s">
        <v>193</v>
      </c>
      <c r="AV505" s="13" t="s">
        <v>83</v>
      </c>
      <c r="AW505" s="13" t="s">
        <v>34</v>
      </c>
      <c r="AX505" s="13" t="s">
        <v>76</v>
      </c>
      <c r="AY505" s="254" t="s">
        <v>171</v>
      </c>
    </row>
    <row r="506" s="14" customFormat="1">
      <c r="A506" s="14"/>
      <c r="B506" s="255"/>
      <c r="C506" s="256"/>
      <c r="D506" s="246" t="s">
        <v>182</v>
      </c>
      <c r="E506" s="257" t="s">
        <v>1</v>
      </c>
      <c r="F506" s="258" t="s">
        <v>510</v>
      </c>
      <c r="G506" s="256"/>
      <c r="H506" s="259">
        <v>44.240000000000002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5" t="s">
        <v>182</v>
      </c>
      <c r="AU506" s="265" t="s">
        <v>193</v>
      </c>
      <c r="AV506" s="14" t="s">
        <v>85</v>
      </c>
      <c r="AW506" s="14" t="s">
        <v>34</v>
      </c>
      <c r="AX506" s="14" t="s">
        <v>76</v>
      </c>
      <c r="AY506" s="265" t="s">
        <v>171</v>
      </c>
    </row>
    <row r="507" s="14" customFormat="1">
      <c r="A507" s="14"/>
      <c r="B507" s="255"/>
      <c r="C507" s="256"/>
      <c r="D507" s="246" t="s">
        <v>182</v>
      </c>
      <c r="E507" s="257" t="s">
        <v>1</v>
      </c>
      <c r="F507" s="258" t="s">
        <v>511</v>
      </c>
      <c r="G507" s="256"/>
      <c r="H507" s="259">
        <v>40.32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5" t="s">
        <v>182</v>
      </c>
      <c r="AU507" s="265" t="s">
        <v>193</v>
      </c>
      <c r="AV507" s="14" t="s">
        <v>85</v>
      </c>
      <c r="AW507" s="14" t="s">
        <v>34</v>
      </c>
      <c r="AX507" s="14" t="s">
        <v>76</v>
      </c>
      <c r="AY507" s="265" t="s">
        <v>171</v>
      </c>
    </row>
    <row r="508" s="14" customFormat="1">
      <c r="A508" s="14"/>
      <c r="B508" s="255"/>
      <c r="C508" s="256"/>
      <c r="D508" s="246" t="s">
        <v>182</v>
      </c>
      <c r="E508" s="257" t="s">
        <v>1</v>
      </c>
      <c r="F508" s="258" t="s">
        <v>512</v>
      </c>
      <c r="G508" s="256"/>
      <c r="H508" s="259">
        <v>49.840000000000003</v>
      </c>
      <c r="I508" s="260"/>
      <c r="J508" s="256"/>
      <c r="K508" s="256"/>
      <c r="L508" s="261"/>
      <c r="M508" s="262"/>
      <c r="N508" s="263"/>
      <c r="O508" s="263"/>
      <c r="P508" s="263"/>
      <c r="Q508" s="263"/>
      <c r="R508" s="263"/>
      <c r="S508" s="263"/>
      <c r="T508" s="26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5" t="s">
        <v>182</v>
      </c>
      <c r="AU508" s="265" t="s">
        <v>193</v>
      </c>
      <c r="AV508" s="14" t="s">
        <v>85</v>
      </c>
      <c r="AW508" s="14" t="s">
        <v>34</v>
      </c>
      <c r="AX508" s="14" t="s">
        <v>76</v>
      </c>
      <c r="AY508" s="265" t="s">
        <v>171</v>
      </c>
    </row>
    <row r="509" s="14" customFormat="1">
      <c r="A509" s="14"/>
      <c r="B509" s="255"/>
      <c r="C509" s="256"/>
      <c r="D509" s="246" t="s">
        <v>182</v>
      </c>
      <c r="E509" s="257" t="s">
        <v>1</v>
      </c>
      <c r="F509" s="258" t="s">
        <v>513</v>
      </c>
      <c r="G509" s="256"/>
      <c r="H509" s="259">
        <v>45.640000000000001</v>
      </c>
      <c r="I509" s="260"/>
      <c r="J509" s="256"/>
      <c r="K509" s="256"/>
      <c r="L509" s="261"/>
      <c r="M509" s="262"/>
      <c r="N509" s="263"/>
      <c r="O509" s="263"/>
      <c r="P509" s="263"/>
      <c r="Q509" s="263"/>
      <c r="R509" s="263"/>
      <c r="S509" s="263"/>
      <c r="T509" s="26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5" t="s">
        <v>182</v>
      </c>
      <c r="AU509" s="265" t="s">
        <v>193</v>
      </c>
      <c r="AV509" s="14" t="s">
        <v>85</v>
      </c>
      <c r="AW509" s="14" t="s">
        <v>34</v>
      </c>
      <c r="AX509" s="14" t="s">
        <v>76</v>
      </c>
      <c r="AY509" s="265" t="s">
        <v>171</v>
      </c>
    </row>
    <row r="510" s="14" customFormat="1">
      <c r="A510" s="14"/>
      <c r="B510" s="255"/>
      <c r="C510" s="256"/>
      <c r="D510" s="246" t="s">
        <v>182</v>
      </c>
      <c r="E510" s="257" t="s">
        <v>1</v>
      </c>
      <c r="F510" s="258" t="s">
        <v>514</v>
      </c>
      <c r="G510" s="256"/>
      <c r="H510" s="259">
        <v>251.74799999999999</v>
      </c>
      <c r="I510" s="260"/>
      <c r="J510" s="256"/>
      <c r="K510" s="256"/>
      <c r="L510" s="261"/>
      <c r="M510" s="262"/>
      <c r="N510" s="263"/>
      <c r="O510" s="263"/>
      <c r="P510" s="263"/>
      <c r="Q510" s="263"/>
      <c r="R510" s="263"/>
      <c r="S510" s="263"/>
      <c r="T510" s="26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5" t="s">
        <v>182</v>
      </c>
      <c r="AU510" s="265" t="s">
        <v>193</v>
      </c>
      <c r="AV510" s="14" t="s">
        <v>85</v>
      </c>
      <c r="AW510" s="14" t="s">
        <v>34</v>
      </c>
      <c r="AX510" s="14" t="s">
        <v>76</v>
      </c>
      <c r="AY510" s="265" t="s">
        <v>171</v>
      </c>
    </row>
    <row r="511" s="14" customFormat="1">
      <c r="A511" s="14"/>
      <c r="B511" s="255"/>
      <c r="C511" s="256"/>
      <c r="D511" s="246" t="s">
        <v>182</v>
      </c>
      <c r="E511" s="257" t="s">
        <v>1</v>
      </c>
      <c r="F511" s="258" t="s">
        <v>515</v>
      </c>
      <c r="G511" s="256"/>
      <c r="H511" s="259">
        <v>52.079999999999998</v>
      </c>
      <c r="I511" s="260"/>
      <c r="J511" s="256"/>
      <c r="K511" s="256"/>
      <c r="L511" s="261"/>
      <c r="M511" s="262"/>
      <c r="N511" s="263"/>
      <c r="O511" s="263"/>
      <c r="P511" s="263"/>
      <c r="Q511" s="263"/>
      <c r="R511" s="263"/>
      <c r="S511" s="263"/>
      <c r="T511" s="26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5" t="s">
        <v>182</v>
      </c>
      <c r="AU511" s="265" t="s">
        <v>193</v>
      </c>
      <c r="AV511" s="14" t="s">
        <v>85</v>
      </c>
      <c r="AW511" s="14" t="s">
        <v>34</v>
      </c>
      <c r="AX511" s="14" t="s">
        <v>76</v>
      </c>
      <c r="AY511" s="265" t="s">
        <v>171</v>
      </c>
    </row>
    <row r="512" s="14" customFormat="1">
      <c r="A512" s="14"/>
      <c r="B512" s="255"/>
      <c r="C512" s="256"/>
      <c r="D512" s="246" t="s">
        <v>182</v>
      </c>
      <c r="E512" s="257" t="s">
        <v>1</v>
      </c>
      <c r="F512" s="258" t="s">
        <v>516</v>
      </c>
      <c r="G512" s="256"/>
      <c r="H512" s="259">
        <v>73.920000000000002</v>
      </c>
      <c r="I512" s="260"/>
      <c r="J512" s="256"/>
      <c r="K512" s="256"/>
      <c r="L512" s="261"/>
      <c r="M512" s="262"/>
      <c r="N512" s="263"/>
      <c r="O512" s="263"/>
      <c r="P512" s="263"/>
      <c r="Q512" s="263"/>
      <c r="R512" s="263"/>
      <c r="S512" s="263"/>
      <c r="T512" s="26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5" t="s">
        <v>182</v>
      </c>
      <c r="AU512" s="265" t="s">
        <v>193</v>
      </c>
      <c r="AV512" s="14" t="s">
        <v>85</v>
      </c>
      <c r="AW512" s="14" t="s">
        <v>34</v>
      </c>
      <c r="AX512" s="14" t="s">
        <v>76</v>
      </c>
      <c r="AY512" s="265" t="s">
        <v>171</v>
      </c>
    </row>
    <row r="513" s="14" customFormat="1">
      <c r="A513" s="14"/>
      <c r="B513" s="255"/>
      <c r="C513" s="256"/>
      <c r="D513" s="246" t="s">
        <v>182</v>
      </c>
      <c r="E513" s="257" t="s">
        <v>1</v>
      </c>
      <c r="F513" s="258" t="s">
        <v>517</v>
      </c>
      <c r="G513" s="256"/>
      <c r="H513" s="259">
        <v>127.12000000000001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5" t="s">
        <v>182</v>
      </c>
      <c r="AU513" s="265" t="s">
        <v>193</v>
      </c>
      <c r="AV513" s="14" t="s">
        <v>85</v>
      </c>
      <c r="AW513" s="14" t="s">
        <v>34</v>
      </c>
      <c r="AX513" s="14" t="s">
        <v>76</v>
      </c>
      <c r="AY513" s="265" t="s">
        <v>171</v>
      </c>
    </row>
    <row r="514" s="13" customFormat="1">
      <c r="A514" s="13"/>
      <c r="B514" s="244"/>
      <c r="C514" s="245"/>
      <c r="D514" s="246" t="s">
        <v>182</v>
      </c>
      <c r="E514" s="247" t="s">
        <v>1</v>
      </c>
      <c r="F514" s="248" t="s">
        <v>184</v>
      </c>
      <c r="G514" s="245"/>
      <c r="H514" s="247" t="s">
        <v>1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4" t="s">
        <v>182</v>
      </c>
      <c r="AU514" s="254" t="s">
        <v>193</v>
      </c>
      <c r="AV514" s="13" t="s">
        <v>83</v>
      </c>
      <c r="AW514" s="13" t="s">
        <v>34</v>
      </c>
      <c r="AX514" s="13" t="s">
        <v>76</v>
      </c>
      <c r="AY514" s="254" t="s">
        <v>171</v>
      </c>
    </row>
    <row r="515" s="13" customFormat="1">
      <c r="A515" s="13"/>
      <c r="B515" s="244"/>
      <c r="C515" s="245"/>
      <c r="D515" s="246" t="s">
        <v>182</v>
      </c>
      <c r="E515" s="247" t="s">
        <v>1</v>
      </c>
      <c r="F515" s="248" t="s">
        <v>538</v>
      </c>
      <c r="G515" s="245"/>
      <c r="H515" s="247" t="s">
        <v>1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4" t="s">
        <v>182</v>
      </c>
      <c r="AU515" s="254" t="s">
        <v>193</v>
      </c>
      <c r="AV515" s="13" t="s">
        <v>83</v>
      </c>
      <c r="AW515" s="13" t="s">
        <v>34</v>
      </c>
      <c r="AX515" s="13" t="s">
        <v>76</v>
      </c>
      <c r="AY515" s="254" t="s">
        <v>171</v>
      </c>
    </row>
    <row r="516" s="14" customFormat="1">
      <c r="A516" s="14"/>
      <c r="B516" s="255"/>
      <c r="C516" s="256"/>
      <c r="D516" s="246" t="s">
        <v>182</v>
      </c>
      <c r="E516" s="257" t="s">
        <v>1</v>
      </c>
      <c r="F516" s="258" t="s">
        <v>539</v>
      </c>
      <c r="G516" s="256"/>
      <c r="H516" s="259">
        <v>68.837999999999994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5" t="s">
        <v>182</v>
      </c>
      <c r="AU516" s="265" t="s">
        <v>193</v>
      </c>
      <c r="AV516" s="14" t="s">
        <v>85</v>
      </c>
      <c r="AW516" s="14" t="s">
        <v>34</v>
      </c>
      <c r="AX516" s="14" t="s">
        <v>76</v>
      </c>
      <c r="AY516" s="265" t="s">
        <v>171</v>
      </c>
    </row>
    <row r="517" s="13" customFormat="1">
      <c r="A517" s="13"/>
      <c r="B517" s="244"/>
      <c r="C517" s="245"/>
      <c r="D517" s="246" t="s">
        <v>182</v>
      </c>
      <c r="E517" s="247" t="s">
        <v>1</v>
      </c>
      <c r="F517" s="248" t="s">
        <v>184</v>
      </c>
      <c r="G517" s="245"/>
      <c r="H517" s="247" t="s">
        <v>1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4" t="s">
        <v>182</v>
      </c>
      <c r="AU517" s="254" t="s">
        <v>193</v>
      </c>
      <c r="AV517" s="13" t="s">
        <v>83</v>
      </c>
      <c r="AW517" s="13" t="s">
        <v>34</v>
      </c>
      <c r="AX517" s="13" t="s">
        <v>76</v>
      </c>
      <c r="AY517" s="254" t="s">
        <v>171</v>
      </c>
    </row>
    <row r="518" s="13" customFormat="1">
      <c r="A518" s="13"/>
      <c r="B518" s="244"/>
      <c r="C518" s="245"/>
      <c r="D518" s="246" t="s">
        <v>182</v>
      </c>
      <c r="E518" s="247" t="s">
        <v>1</v>
      </c>
      <c r="F518" s="248" t="s">
        <v>540</v>
      </c>
      <c r="G518" s="245"/>
      <c r="H518" s="247" t="s">
        <v>1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4" t="s">
        <v>182</v>
      </c>
      <c r="AU518" s="254" t="s">
        <v>193</v>
      </c>
      <c r="AV518" s="13" t="s">
        <v>83</v>
      </c>
      <c r="AW518" s="13" t="s">
        <v>34</v>
      </c>
      <c r="AX518" s="13" t="s">
        <v>76</v>
      </c>
      <c r="AY518" s="254" t="s">
        <v>171</v>
      </c>
    </row>
    <row r="519" s="14" customFormat="1">
      <c r="A519" s="14"/>
      <c r="B519" s="255"/>
      <c r="C519" s="256"/>
      <c r="D519" s="246" t="s">
        <v>182</v>
      </c>
      <c r="E519" s="257" t="s">
        <v>1</v>
      </c>
      <c r="F519" s="258" t="s">
        <v>541</v>
      </c>
      <c r="G519" s="256"/>
      <c r="H519" s="259">
        <v>15.4</v>
      </c>
      <c r="I519" s="260"/>
      <c r="J519" s="256"/>
      <c r="K519" s="256"/>
      <c r="L519" s="261"/>
      <c r="M519" s="262"/>
      <c r="N519" s="263"/>
      <c r="O519" s="263"/>
      <c r="P519" s="263"/>
      <c r="Q519" s="263"/>
      <c r="R519" s="263"/>
      <c r="S519" s="263"/>
      <c r="T519" s="26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5" t="s">
        <v>182</v>
      </c>
      <c r="AU519" s="265" t="s">
        <v>193</v>
      </c>
      <c r="AV519" s="14" t="s">
        <v>85</v>
      </c>
      <c r="AW519" s="14" t="s">
        <v>34</v>
      </c>
      <c r="AX519" s="14" t="s">
        <v>76</v>
      </c>
      <c r="AY519" s="265" t="s">
        <v>171</v>
      </c>
    </row>
    <row r="520" s="2" customFormat="1" ht="24.15" customHeight="1">
      <c r="A520" s="38"/>
      <c r="B520" s="39"/>
      <c r="C520" s="226" t="s">
        <v>542</v>
      </c>
      <c r="D520" s="226" t="s">
        <v>173</v>
      </c>
      <c r="E520" s="227" t="s">
        <v>543</v>
      </c>
      <c r="F520" s="228" t="s">
        <v>544</v>
      </c>
      <c r="G520" s="229" t="s">
        <v>292</v>
      </c>
      <c r="H520" s="230">
        <v>80.099999999999994</v>
      </c>
      <c r="I520" s="231"/>
      <c r="J520" s="232">
        <f>ROUND(I520*H520,2)</f>
        <v>0</v>
      </c>
      <c r="K520" s="228" t="s">
        <v>177</v>
      </c>
      <c r="L520" s="44"/>
      <c r="M520" s="233" t="s">
        <v>1</v>
      </c>
      <c r="N520" s="234" t="s">
        <v>41</v>
      </c>
      <c r="O520" s="91"/>
      <c r="P520" s="235">
        <f>O520*H520</f>
        <v>0</v>
      </c>
      <c r="Q520" s="235">
        <v>0.0073499999999999998</v>
      </c>
      <c r="R520" s="235">
        <f>Q520*H520</f>
        <v>0.5887349999999999</v>
      </c>
      <c r="S520" s="235">
        <v>0</v>
      </c>
      <c r="T520" s="236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7" t="s">
        <v>178</v>
      </c>
      <c r="AT520" s="237" t="s">
        <v>173</v>
      </c>
      <c r="AU520" s="237" t="s">
        <v>193</v>
      </c>
      <c r="AY520" s="17" t="s">
        <v>171</v>
      </c>
      <c r="BE520" s="238">
        <f>IF(N520="základní",J520,0)</f>
        <v>0</v>
      </c>
      <c r="BF520" s="238">
        <f>IF(N520="snížená",J520,0)</f>
        <v>0</v>
      </c>
      <c r="BG520" s="238">
        <f>IF(N520="zákl. přenesená",J520,0)</f>
        <v>0</v>
      </c>
      <c r="BH520" s="238">
        <f>IF(N520="sníž. přenesená",J520,0)</f>
        <v>0</v>
      </c>
      <c r="BI520" s="238">
        <f>IF(N520="nulová",J520,0)</f>
        <v>0</v>
      </c>
      <c r="BJ520" s="17" t="s">
        <v>83</v>
      </c>
      <c r="BK520" s="238">
        <f>ROUND(I520*H520,2)</f>
        <v>0</v>
      </c>
      <c r="BL520" s="17" t="s">
        <v>178</v>
      </c>
      <c r="BM520" s="237" t="s">
        <v>545</v>
      </c>
    </row>
    <row r="521" s="2" customFormat="1">
      <c r="A521" s="38"/>
      <c r="B521" s="39"/>
      <c r="C521" s="40"/>
      <c r="D521" s="239" t="s">
        <v>180</v>
      </c>
      <c r="E521" s="40"/>
      <c r="F521" s="240" t="s">
        <v>546</v>
      </c>
      <c r="G521" s="40"/>
      <c r="H521" s="40"/>
      <c r="I521" s="241"/>
      <c r="J521" s="40"/>
      <c r="K521" s="40"/>
      <c r="L521" s="44"/>
      <c r="M521" s="242"/>
      <c r="N521" s="243"/>
      <c r="O521" s="91"/>
      <c r="P521" s="91"/>
      <c r="Q521" s="91"/>
      <c r="R521" s="91"/>
      <c r="S521" s="91"/>
      <c r="T521" s="92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180</v>
      </c>
      <c r="AU521" s="17" t="s">
        <v>193</v>
      </c>
    </row>
    <row r="522" s="13" customFormat="1">
      <c r="A522" s="13"/>
      <c r="B522" s="244"/>
      <c r="C522" s="245"/>
      <c r="D522" s="246" t="s">
        <v>182</v>
      </c>
      <c r="E522" s="247" t="s">
        <v>1</v>
      </c>
      <c r="F522" s="248" t="s">
        <v>183</v>
      </c>
      <c r="G522" s="245"/>
      <c r="H522" s="247" t="s">
        <v>1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4" t="s">
        <v>182</v>
      </c>
      <c r="AU522" s="254" t="s">
        <v>193</v>
      </c>
      <c r="AV522" s="13" t="s">
        <v>83</v>
      </c>
      <c r="AW522" s="13" t="s">
        <v>34</v>
      </c>
      <c r="AX522" s="13" t="s">
        <v>76</v>
      </c>
      <c r="AY522" s="254" t="s">
        <v>171</v>
      </c>
    </row>
    <row r="523" s="13" customFormat="1">
      <c r="A523" s="13"/>
      <c r="B523" s="244"/>
      <c r="C523" s="245"/>
      <c r="D523" s="246" t="s">
        <v>182</v>
      </c>
      <c r="E523" s="247" t="s">
        <v>1</v>
      </c>
      <c r="F523" s="248" t="s">
        <v>184</v>
      </c>
      <c r="G523" s="245"/>
      <c r="H523" s="247" t="s">
        <v>1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4" t="s">
        <v>182</v>
      </c>
      <c r="AU523" s="254" t="s">
        <v>193</v>
      </c>
      <c r="AV523" s="13" t="s">
        <v>83</v>
      </c>
      <c r="AW523" s="13" t="s">
        <v>34</v>
      </c>
      <c r="AX523" s="13" t="s">
        <v>76</v>
      </c>
      <c r="AY523" s="254" t="s">
        <v>171</v>
      </c>
    </row>
    <row r="524" s="13" customFormat="1">
      <c r="A524" s="13"/>
      <c r="B524" s="244"/>
      <c r="C524" s="245"/>
      <c r="D524" s="246" t="s">
        <v>182</v>
      </c>
      <c r="E524" s="247" t="s">
        <v>1</v>
      </c>
      <c r="F524" s="248" t="s">
        <v>530</v>
      </c>
      <c r="G524" s="245"/>
      <c r="H524" s="247" t="s">
        <v>1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4" t="s">
        <v>182</v>
      </c>
      <c r="AU524" s="254" t="s">
        <v>193</v>
      </c>
      <c r="AV524" s="13" t="s">
        <v>83</v>
      </c>
      <c r="AW524" s="13" t="s">
        <v>34</v>
      </c>
      <c r="AX524" s="13" t="s">
        <v>76</v>
      </c>
      <c r="AY524" s="254" t="s">
        <v>171</v>
      </c>
    </row>
    <row r="525" s="14" customFormat="1">
      <c r="A525" s="14"/>
      <c r="B525" s="255"/>
      <c r="C525" s="256"/>
      <c r="D525" s="246" t="s">
        <v>182</v>
      </c>
      <c r="E525" s="257" t="s">
        <v>1</v>
      </c>
      <c r="F525" s="258" t="s">
        <v>531</v>
      </c>
      <c r="G525" s="256"/>
      <c r="H525" s="259">
        <v>8.0999999999999996</v>
      </c>
      <c r="I525" s="260"/>
      <c r="J525" s="256"/>
      <c r="K525" s="256"/>
      <c r="L525" s="261"/>
      <c r="M525" s="262"/>
      <c r="N525" s="263"/>
      <c r="O525" s="263"/>
      <c r="P525" s="263"/>
      <c r="Q525" s="263"/>
      <c r="R525" s="263"/>
      <c r="S525" s="263"/>
      <c r="T525" s="26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5" t="s">
        <v>182</v>
      </c>
      <c r="AU525" s="265" t="s">
        <v>193</v>
      </c>
      <c r="AV525" s="14" t="s">
        <v>85</v>
      </c>
      <c r="AW525" s="14" t="s">
        <v>34</v>
      </c>
      <c r="AX525" s="14" t="s">
        <v>76</v>
      </c>
      <c r="AY525" s="265" t="s">
        <v>171</v>
      </c>
    </row>
    <row r="526" s="14" customFormat="1">
      <c r="A526" s="14"/>
      <c r="B526" s="255"/>
      <c r="C526" s="256"/>
      <c r="D526" s="246" t="s">
        <v>182</v>
      </c>
      <c r="E526" s="257" t="s">
        <v>1</v>
      </c>
      <c r="F526" s="258" t="s">
        <v>532</v>
      </c>
      <c r="G526" s="256"/>
      <c r="H526" s="259">
        <v>72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5" t="s">
        <v>182</v>
      </c>
      <c r="AU526" s="265" t="s">
        <v>193</v>
      </c>
      <c r="AV526" s="14" t="s">
        <v>85</v>
      </c>
      <c r="AW526" s="14" t="s">
        <v>34</v>
      </c>
      <c r="AX526" s="14" t="s">
        <v>76</v>
      </c>
      <c r="AY526" s="265" t="s">
        <v>171</v>
      </c>
    </row>
    <row r="527" s="2" customFormat="1" ht="24.15" customHeight="1">
      <c r="A527" s="38"/>
      <c r="B527" s="39"/>
      <c r="C527" s="226" t="s">
        <v>547</v>
      </c>
      <c r="D527" s="226" t="s">
        <v>173</v>
      </c>
      <c r="E527" s="227" t="s">
        <v>548</v>
      </c>
      <c r="F527" s="228" t="s">
        <v>549</v>
      </c>
      <c r="G527" s="229" t="s">
        <v>292</v>
      </c>
      <c r="H527" s="230">
        <v>15.4</v>
      </c>
      <c r="I527" s="231"/>
      <c r="J527" s="232">
        <f>ROUND(I527*H527,2)</f>
        <v>0</v>
      </c>
      <c r="K527" s="228" t="s">
        <v>177</v>
      </c>
      <c r="L527" s="44"/>
      <c r="M527" s="233" t="s">
        <v>1</v>
      </c>
      <c r="N527" s="234" t="s">
        <v>41</v>
      </c>
      <c r="O527" s="91"/>
      <c r="P527" s="235">
        <f>O527*H527</f>
        <v>0</v>
      </c>
      <c r="Q527" s="235">
        <v>0.0073499999999999998</v>
      </c>
      <c r="R527" s="235">
        <f>Q527*H527</f>
        <v>0.11319</v>
      </c>
      <c r="S527" s="235">
        <v>0</v>
      </c>
      <c r="T527" s="236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7" t="s">
        <v>178</v>
      </c>
      <c r="AT527" s="237" t="s">
        <v>173</v>
      </c>
      <c r="AU527" s="237" t="s">
        <v>193</v>
      </c>
      <c r="AY527" s="17" t="s">
        <v>171</v>
      </c>
      <c r="BE527" s="238">
        <f>IF(N527="základní",J527,0)</f>
        <v>0</v>
      </c>
      <c r="BF527" s="238">
        <f>IF(N527="snížená",J527,0)</f>
        <v>0</v>
      </c>
      <c r="BG527" s="238">
        <f>IF(N527="zákl. přenesená",J527,0)</f>
        <v>0</v>
      </c>
      <c r="BH527" s="238">
        <f>IF(N527="sníž. přenesená",J527,0)</f>
        <v>0</v>
      </c>
      <c r="BI527" s="238">
        <f>IF(N527="nulová",J527,0)</f>
        <v>0</v>
      </c>
      <c r="BJ527" s="17" t="s">
        <v>83</v>
      </c>
      <c r="BK527" s="238">
        <f>ROUND(I527*H527,2)</f>
        <v>0</v>
      </c>
      <c r="BL527" s="17" t="s">
        <v>178</v>
      </c>
      <c r="BM527" s="237" t="s">
        <v>550</v>
      </c>
    </row>
    <row r="528" s="2" customFormat="1">
      <c r="A528" s="38"/>
      <c r="B528" s="39"/>
      <c r="C528" s="40"/>
      <c r="D528" s="239" t="s">
        <v>180</v>
      </c>
      <c r="E528" s="40"/>
      <c r="F528" s="240" t="s">
        <v>551</v>
      </c>
      <c r="G528" s="40"/>
      <c r="H528" s="40"/>
      <c r="I528" s="241"/>
      <c r="J528" s="40"/>
      <c r="K528" s="40"/>
      <c r="L528" s="44"/>
      <c r="M528" s="242"/>
      <c r="N528" s="243"/>
      <c r="O528" s="91"/>
      <c r="P528" s="91"/>
      <c r="Q528" s="91"/>
      <c r="R528" s="91"/>
      <c r="S528" s="91"/>
      <c r="T528" s="92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180</v>
      </c>
      <c r="AU528" s="17" t="s">
        <v>193</v>
      </c>
    </row>
    <row r="529" s="13" customFormat="1">
      <c r="A529" s="13"/>
      <c r="B529" s="244"/>
      <c r="C529" s="245"/>
      <c r="D529" s="246" t="s">
        <v>182</v>
      </c>
      <c r="E529" s="247" t="s">
        <v>1</v>
      </c>
      <c r="F529" s="248" t="s">
        <v>183</v>
      </c>
      <c r="G529" s="245"/>
      <c r="H529" s="247" t="s">
        <v>1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4" t="s">
        <v>182</v>
      </c>
      <c r="AU529" s="254" t="s">
        <v>193</v>
      </c>
      <c r="AV529" s="13" t="s">
        <v>83</v>
      </c>
      <c r="AW529" s="13" t="s">
        <v>34</v>
      </c>
      <c r="AX529" s="13" t="s">
        <v>76</v>
      </c>
      <c r="AY529" s="254" t="s">
        <v>171</v>
      </c>
    </row>
    <row r="530" s="13" customFormat="1">
      <c r="A530" s="13"/>
      <c r="B530" s="244"/>
      <c r="C530" s="245"/>
      <c r="D530" s="246" t="s">
        <v>182</v>
      </c>
      <c r="E530" s="247" t="s">
        <v>1</v>
      </c>
      <c r="F530" s="248" t="s">
        <v>184</v>
      </c>
      <c r="G530" s="245"/>
      <c r="H530" s="247" t="s">
        <v>1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4" t="s">
        <v>182</v>
      </c>
      <c r="AU530" s="254" t="s">
        <v>193</v>
      </c>
      <c r="AV530" s="13" t="s">
        <v>83</v>
      </c>
      <c r="AW530" s="13" t="s">
        <v>34</v>
      </c>
      <c r="AX530" s="13" t="s">
        <v>76</v>
      </c>
      <c r="AY530" s="254" t="s">
        <v>171</v>
      </c>
    </row>
    <row r="531" s="13" customFormat="1">
      <c r="A531" s="13"/>
      <c r="B531" s="244"/>
      <c r="C531" s="245"/>
      <c r="D531" s="246" t="s">
        <v>182</v>
      </c>
      <c r="E531" s="247" t="s">
        <v>1</v>
      </c>
      <c r="F531" s="248" t="s">
        <v>386</v>
      </c>
      <c r="G531" s="245"/>
      <c r="H531" s="247" t="s">
        <v>1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4" t="s">
        <v>182</v>
      </c>
      <c r="AU531" s="254" t="s">
        <v>193</v>
      </c>
      <c r="AV531" s="13" t="s">
        <v>83</v>
      </c>
      <c r="AW531" s="13" t="s">
        <v>34</v>
      </c>
      <c r="AX531" s="13" t="s">
        <v>76</v>
      </c>
      <c r="AY531" s="254" t="s">
        <v>171</v>
      </c>
    </row>
    <row r="532" s="13" customFormat="1">
      <c r="A532" s="13"/>
      <c r="B532" s="244"/>
      <c r="C532" s="245"/>
      <c r="D532" s="246" t="s">
        <v>182</v>
      </c>
      <c r="E532" s="247" t="s">
        <v>1</v>
      </c>
      <c r="F532" s="248" t="s">
        <v>540</v>
      </c>
      <c r="G532" s="245"/>
      <c r="H532" s="247" t="s">
        <v>1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4" t="s">
        <v>182</v>
      </c>
      <c r="AU532" s="254" t="s">
        <v>193</v>
      </c>
      <c r="AV532" s="13" t="s">
        <v>83</v>
      </c>
      <c r="AW532" s="13" t="s">
        <v>34</v>
      </c>
      <c r="AX532" s="13" t="s">
        <v>76</v>
      </c>
      <c r="AY532" s="254" t="s">
        <v>171</v>
      </c>
    </row>
    <row r="533" s="14" customFormat="1">
      <c r="A533" s="14"/>
      <c r="B533" s="255"/>
      <c r="C533" s="256"/>
      <c r="D533" s="246" t="s">
        <v>182</v>
      </c>
      <c r="E533" s="257" t="s">
        <v>1</v>
      </c>
      <c r="F533" s="258" t="s">
        <v>541</v>
      </c>
      <c r="G533" s="256"/>
      <c r="H533" s="259">
        <v>15.4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5" t="s">
        <v>182</v>
      </c>
      <c r="AU533" s="265" t="s">
        <v>193</v>
      </c>
      <c r="AV533" s="14" t="s">
        <v>85</v>
      </c>
      <c r="AW533" s="14" t="s">
        <v>34</v>
      </c>
      <c r="AX533" s="14" t="s">
        <v>76</v>
      </c>
      <c r="AY533" s="265" t="s">
        <v>171</v>
      </c>
    </row>
    <row r="534" s="2" customFormat="1" ht="21.75" customHeight="1">
      <c r="A534" s="38"/>
      <c r="B534" s="39"/>
      <c r="C534" s="226" t="s">
        <v>552</v>
      </c>
      <c r="D534" s="226" t="s">
        <v>173</v>
      </c>
      <c r="E534" s="227" t="s">
        <v>553</v>
      </c>
      <c r="F534" s="228" t="s">
        <v>554</v>
      </c>
      <c r="G534" s="229" t="s">
        <v>292</v>
      </c>
      <c r="H534" s="230">
        <v>2.2599999999999998</v>
      </c>
      <c r="I534" s="231"/>
      <c r="J534" s="232">
        <f>ROUND(I534*H534,2)</f>
        <v>0</v>
      </c>
      <c r="K534" s="228" t="s">
        <v>177</v>
      </c>
      <c r="L534" s="44"/>
      <c r="M534" s="233" t="s">
        <v>1</v>
      </c>
      <c r="N534" s="234" t="s">
        <v>41</v>
      </c>
      <c r="O534" s="91"/>
      <c r="P534" s="235">
        <f>O534*H534</f>
        <v>0</v>
      </c>
      <c r="Q534" s="235">
        <v>0.056000000000000001</v>
      </c>
      <c r="R534" s="235">
        <f>Q534*H534</f>
        <v>0.12655999999999998</v>
      </c>
      <c r="S534" s="235">
        <v>0</v>
      </c>
      <c r="T534" s="236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7" t="s">
        <v>178</v>
      </c>
      <c r="AT534" s="237" t="s">
        <v>173</v>
      </c>
      <c r="AU534" s="237" t="s">
        <v>193</v>
      </c>
      <c r="AY534" s="17" t="s">
        <v>171</v>
      </c>
      <c r="BE534" s="238">
        <f>IF(N534="základní",J534,0)</f>
        <v>0</v>
      </c>
      <c r="BF534" s="238">
        <f>IF(N534="snížená",J534,0)</f>
        <v>0</v>
      </c>
      <c r="BG534" s="238">
        <f>IF(N534="zákl. přenesená",J534,0)</f>
        <v>0</v>
      </c>
      <c r="BH534" s="238">
        <f>IF(N534="sníž. přenesená",J534,0)</f>
        <v>0</v>
      </c>
      <c r="BI534" s="238">
        <f>IF(N534="nulová",J534,0)</f>
        <v>0</v>
      </c>
      <c r="BJ534" s="17" t="s">
        <v>83</v>
      </c>
      <c r="BK534" s="238">
        <f>ROUND(I534*H534,2)</f>
        <v>0</v>
      </c>
      <c r="BL534" s="17" t="s">
        <v>178</v>
      </c>
      <c r="BM534" s="237" t="s">
        <v>555</v>
      </c>
    </row>
    <row r="535" s="2" customFormat="1">
      <c r="A535" s="38"/>
      <c r="B535" s="39"/>
      <c r="C535" s="40"/>
      <c r="D535" s="239" t="s">
        <v>180</v>
      </c>
      <c r="E535" s="40"/>
      <c r="F535" s="240" t="s">
        <v>556</v>
      </c>
      <c r="G535" s="40"/>
      <c r="H535" s="40"/>
      <c r="I535" s="241"/>
      <c r="J535" s="40"/>
      <c r="K535" s="40"/>
      <c r="L535" s="44"/>
      <c r="M535" s="242"/>
      <c r="N535" s="243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180</v>
      </c>
      <c r="AU535" s="17" t="s">
        <v>193</v>
      </c>
    </row>
    <row r="536" s="13" customFormat="1">
      <c r="A536" s="13"/>
      <c r="B536" s="244"/>
      <c r="C536" s="245"/>
      <c r="D536" s="246" t="s">
        <v>182</v>
      </c>
      <c r="E536" s="247" t="s">
        <v>1</v>
      </c>
      <c r="F536" s="248" t="s">
        <v>183</v>
      </c>
      <c r="G536" s="245"/>
      <c r="H536" s="247" t="s">
        <v>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4" t="s">
        <v>182</v>
      </c>
      <c r="AU536" s="254" t="s">
        <v>193</v>
      </c>
      <c r="AV536" s="13" t="s">
        <v>83</v>
      </c>
      <c r="AW536" s="13" t="s">
        <v>34</v>
      </c>
      <c r="AX536" s="13" t="s">
        <v>76</v>
      </c>
      <c r="AY536" s="254" t="s">
        <v>171</v>
      </c>
    </row>
    <row r="537" s="13" customFormat="1">
      <c r="A537" s="13"/>
      <c r="B537" s="244"/>
      <c r="C537" s="245"/>
      <c r="D537" s="246" t="s">
        <v>182</v>
      </c>
      <c r="E537" s="247" t="s">
        <v>1</v>
      </c>
      <c r="F537" s="248" t="s">
        <v>184</v>
      </c>
      <c r="G537" s="245"/>
      <c r="H537" s="247" t="s">
        <v>1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4" t="s">
        <v>182</v>
      </c>
      <c r="AU537" s="254" t="s">
        <v>193</v>
      </c>
      <c r="AV537" s="13" t="s">
        <v>83</v>
      </c>
      <c r="AW537" s="13" t="s">
        <v>34</v>
      </c>
      <c r="AX537" s="13" t="s">
        <v>76</v>
      </c>
      <c r="AY537" s="254" t="s">
        <v>171</v>
      </c>
    </row>
    <row r="538" s="13" customFormat="1">
      <c r="A538" s="13"/>
      <c r="B538" s="244"/>
      <c r="C538" s="245"/>
      <c r="D538" s="246" t="s">
        <v>182</v>
      </c>
      <c r="E538" s="247" t="s">
        <v>1</v>
      </c>
      <c r="F538" s="248" t="s">
        <v>557</v>
      </c>
      <c r="G538" s="245"/>
      <c r="H538" s="247" t="s">
        <v>1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4" t="s">
        <v>182</v>
      </c>
      <c r="AU538" s="254" t="s">
        <v>193</v>
      </c>
      <c r="AV538" s="13" t="s">
        <v>83</v>
      </c>
      <c r="AW538" s="13" t="s">
        <v>34</v>
      </c>
      <c r="AX538" s="13" t="s">
        <v>76</v>
      </c>
      <c r="AY538" s="254" t="s">
        <v>171</v>
      </c>
    </row>
    <row r="539" s="13" customFormat="1">
      <c r="A539" s="13"/>
      <c r="B539" s="244"/>
      <c r="C539" s="245"/>
      <c r="D539" s="246" t="s">
        <v>182</v>
      </c>
      <c r="E539" s="247" t="s">
        <v>1</v>
      </c>
      <c r="F539" s="248" t="s">
        <v>386</v>
      </c>
      <c r="G539" s="245"/>
      <c r="H539" s="247" t="s">
        <v>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4" t="s">
        <v>182</v>
      </c>
      <c r="AU539" s="254" t="s">
        <v>193</v>
      </c>
      <c r="AV539" s="13" t="s">
        <v>83</v>
      </c>
      <c r="AW539" s="13" t="s">
        <v>34</v>
      </c>
      <c r="AX539" s="13" t="s">
        <v>76</v>
      </c>
      <c r="AY539" s="254" t="s">
        <v>171</v>
      </c>
    </row>
    <row r="540" s="14" customFormat="1">
      <c r="A540" s="14"/>
      <c r="B540" s="255"/>
      <c r="C540" s="256"/>
      <c r="D540" s="246" t="s">
        <v>182</v>
      </c>
      <c r="E540" s="257" t="s">
        <v>1</v>
      </c>
      <c r="F540" s="258" t="s">
        <v>558</v>
      </c>
      <c r="G540" s="256"/>
      <c r="H540" s="259">
        <v>2.1000000000000001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5" t="s">
        <v>182</v>
      </c>
      <c r="AU540" s="265" t="s">
        <v>193</v>
      </c>
      <c r="AV540" s="14" t="s">
        <v>85</v>
      </c>
      <c r="AW540" s="14" t="s">
        <v>34</v>
      </c>
      <c r="AX540" s="14" t="s">
        <v>76</v>
      </c>
      <c r="AY540" s="265" t="s">
        <v>171</v>
      </c>
    </row>
    <row r="541" s="14" customFormat="1">
      <c r="A541" s="14"/>
      <c r="B541" s="255"/>
      <c r="C541" s="256"/>
      <c r="D541" s="246" t="s">
        <v>182</v>
      </c>
      <c r="E541" s="257" t="s">
        <v>1</v>
      </c>
      <c r="F541" s="258" t="s">
        <v>559</v>
      </c>
      <c r="G541" s="256"/>
      <c r="H541" s="259">
        <v>0.16</v>
      </c>
      <c r="I541" s="260"/>
      <c r="J541" s="256"/>
      <c r="K541" s="256"/>
      <c r="L541" s="261"/>
      <c r="M541" s="262"/>
      <c r="N541" s="263"/>
      <c r="O541" s="263"/>
      <c r="P541" s="263"/>
      <c r="Q541" s="263"/>
      <c r="R541" s="263"/>
      <c r="S541" s="263"/>
      <c r="T541" s="26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5" t="s">
        <v>182</v>
      </c>
      <c r="AU541" s="265" t="s">
        <v>193</v>
      </c>
      <c r="AV541" s="14" t="s">
        <v>85</v>
      </c>
      <c r="AW541" s="14" t="s">
        <v>34</v>
      </c>
      <c r="AX541" s="14" t="s">
        <v>76</v>
      </c>
      <c r="AY541" s="265" t="s">
        <v>171</v>
      </c>
    </row>
    <row r="542" s="2" customFormat="1" ht="21.75" customHeight="1">
      <c r="A542" s="38"/>
      <c r="B542" s="39"/>
      <c r="C542" s="226" t="s">
        <v>560</v>
      </c>
      <c r="D542" s="226" t="s">
        <v>173</v>
      </c>
      <c r="E542" s="227" t="s">
        <v>561</v>
      </c>
      <c r="F542" s="228" t="s">
        <v>562</v>
      </c>
      <c r="G542" s="229" t="s">
        <v>292</v>
      </c>
      <c r="H542" s="230">
        <v>31.532</v>
      </c>
      <c r="I542" s="231"/>
      <c r="J542" s="232">
        <f>ROUND(I542*H542,2)</f>
        <v>0</v>
      </c>
      <c r="K542" s="228" t="s">
        <v>177</v>
      </c>
      <c r="L542" s="44"/>
      <c r="M542" s="233" t="s">
        <v>1</v>
      </c>
      <c r="N542" s="234" t="s">
        <v>41</v>
      </c>
      <c r="O542" s="91"/>
      <c r="P542" s="235">
        <f>O542*H542</f>
        <v>0</v>
      </c>
      <c r="Q542" s="235">
        <v>0.056000000000000001</v>
      </c>
      <c r="R542" s="235">
        <f>Q542*H542</f>
        <v>1.765792</v>
      </c>
      <c r="S542" s="235">
        <v>0</v>
      </c>
      <c r="T542" s="236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7" t="s">
        <v>178</v>
      </c>
      <c r="AT542" s="237" t="s">
        <v>173</v>
      </c>
      <c r="AU542" s="237" t="s">
        <v>193</v>
      </c>
      <c r="AY542" s="17" t="s">
        <v>171</v>
      </c>
      <c r="BE542" s="238">
        <f>IF(N542="základní",J542,0)</f>
        <v>0</v>
      </c>
      <c r="BF542" s="238">
        <f>IF(N542="snížená",J542,0)</f>
        <v>0</v>
      </c>
      <c r="BG542" s="238">
        <f>IF(N542="zákl. přenesená",J542,0)</f>
        <v>0</v>
      </c>
      <c r="BH542" s="238">
        <f>IF(N542="sníž. přenesená",J542,0)</f>
        <v>0</v>
      </c>
      <c r="BI542" s="238">
        <f>IF(N542="nulová",J542,0)</f>
        <v>0</v>
      </c>
      <c r="BJ542" s="17" t="s">
        <v>83</v>
      </c>
      <c r="BK542" s="238">
        <f>ROUND(I542*H542,2)</f>
        <v>0</v>
      </c>
      <c r="BL542" s="17" t="s">
        <v>178</v>
      </c>
      <c r="BM542" s="237" t="s">
        <v>563</v>
      </c>
    </row>
    <row r="543" s="2" customFormat="1">
      <c r="A543" s="38"/>
      <c r="B543" s="39"/>
      <c r="C543" s="40"/>
      <c r="D543" s="239" t="s">
        <v>180</v>
      </c>
      <c r="E543" s="40"/>
      <c r="F543" s="240" t="s">
        <v>564</v>
      </c>
      <c r="G543" s="40"/>
      <c r="H543" s="40"/>
      <c r="I543" s="241"/>
      <c r="J543" s="40"/>
      <c r="K543" s="40"/>
      <c r="L543" s="44"/>
      <c r="M543" s="242"/>
      <c r="N543" s="243"/>
      <c r="O543" s="91"/>
      <c r="P543" s="91"/>
      <c r="Q543" s="91"/>
      <c r="R543" s="91"/>
      <c r="S543" s="91"/>
      <c r="T543" s="92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180</v>
      </c>
      <c r="AU543" s="17" t="s">
        <v>193</v>
      </c>
    </row>
    <row r="544" s="13" customFormat="1">
      <c r="A544" s="13"/>
      <c r="B544" s="244"/>
      <c r="C544" s="245"/>
      <c r="D544" s="246" t="s">
        <v>182</v>
      </c>
      <c r="E544" s="247" t="s">
        <v>1</v>
      </c>
      <c r="F544" s="248" t="s">
        <v>565</v>
      </c>
      <c r="G544" s="245"/>
      <c r="H544" s="247" t="s">
        <v>1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4" t="s">
        <v>182</v>
      </c>
      <c r="AU544" s="254" t="s">
        <v>193</v>
      </c>
      <c r="AV544" s="13" t="s">
        <v>83</v>
      </c>
      <c r="AW544" s="13" t="s">
        <v>34</v>
      </c>
      <c r="AX544" s="13" t="s">
        <v>76</v>
      </c>
      <c r="AY544" s="254" t="s">
        <v>171</v>
      </c>
    </row>
    <row r="545" s="13" customFormat="1">
      <c r="A545" s="13"/>
      <c r="B545" s="244"/>
      <c r="C545" s="245"/>
      <c r="D545" s="246" t="s">
        <v>182</v>
      </c>
      <c r="E545" s="247" t="s">
        <v>1</v>
      </c>
      <c r="F545" s="248" t="s">
        <v>184</v>
      </c>
      <c r="G545" s="245"/>
      <c r="H545" s="247" t="s">
        <v>1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4" t="s">
        <v>182</v>
      </c>
      <c r="AU545" s="254" t="s">
        <v>193</v>
      </c>
      <c r="AV545" s="13" t="s">
        <v>83</v>
      </c>
      <c r="AW545" s="13" t="s">
        <v>34</v>
      </c>
      <c r="AX545" s="13" t="s">
        <v>76</v>
      </c>
      <c r="AY545" s="254" t="s">
        <v>171</v>
      </c>
    </row>
    <row r="546" s="13" customFormat="1">
      <c r="A546" s="13"/>
      <c r="B546" s="244"/>
      <c r="C546" s="245"/>
      <c r="D546" s="246" t="s">
        <v>182</v>
      </c>
      <c r="E546" s="247" t="s">
        <v>1</v>
      </c>
      <c r="F546" s="248" t="s">
        <v>566</v>
      </c>
      <c r="G546" s="245"/>
      <c r="H546" s="247" t="s">
        <v>1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4" t="s">
        <v>182</v>
      </c>
      <c r="AU546" s="254" t="s">
        <v>193</v>
      </c>
      <c r="AV546" s="13" t="s">
        <v>83</v>
      </c>
      <c r="AW546" s="13" t="s">
        <v>34</v>
      </c>
      <c r="AX546" s="13" t="s">
        <v>76</v>
      </c>
      <c r="AY546" s="254" t="s">
        <v>171</v>
      </c>
    </row>
    <row r="547" s="14" customFormat="1">
      <c r="A547" s="14"/>
      <c r="B547" s="255"/>
      <c r="C547" s="256"/>
      <c r="D547" s="246" t="s">
        <v>182</v>
      </c>
      <c r="E547" s="257" t="s">
        <v>1</v>
      </c>
      <c r="F547" s="258" t="s">
        <v>567</v>
      </c>
      <c r="G547" s="256"/>
      <c r="H547" s="259">
        <v>28.489999999999998</v>
      </c>
      <c r="I547" s="260"/>
      <c r="J547" s="256"/>
      <c r="K547" s="256"/>
      <c r="L547" s="261"/>
      <c r="M547" s="262"/>
      <c r="N547" s="263"/>
      <c r="O547" s="263"/>
      <c r="P547" s="263"/>
      <c r="Q547" s="263"/>
      <c r="R547" s="263"/>
      <c r="S547" s="263"/>
      <c r="T547" s="26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5" t="s">
        <v>182</v>
      </c>
      <c r="AU547" s="265" t="s">
        <v>193</v>
      </c>
      <c r="AV547" s="14" t="s">
        <v>85</v>
      </c>
      <c r="AW547" s="14" t="s">
        <v>34</v>
      </c>
      <c r="AX547" s="14" t="s">
        <v>76</v>
      </c>
      <c r="AY547" s="265" t="s">
        <v>171</v>
      </c>
    </row>
    <row r="548" s="13" customFormat="1">
      <c r="A548" s="13"/>
      <c r="B548" s="244"/>
      <c r="C548" s="245"/>
      <c r="D548" s="246" t="s">
        <v>182</v>
      </c>
      <c r="E548" s="247" t="s">
        <v>1</v>
      </c>
      <c r="F548" s="248" t="s">
        <v>568</v>
      </c>
      <c r="G548" s="245"/>
      <c r="H548" s="247" t="s">
        <v>1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4" t="s">
        <v>182</v>
      </c>
      <c r="AU548" s="254" t="s">
        <v>193</v>
      </c>
      <c r="AV548" s="13" t="s">
        <v>83</v>
      </c>
      <c r="AW548" s="13" t="s">
        <v>34</v>
      </c>
      <c r="AX548" s="13" t="s">
        <v>76</v>
      </c>
      <c r="AY548" s="254" t="s">
        <v>171</v>
      </c>
    </row>
    <row r="549" s="14" customFormat="1">
      <c r="A549" s="14"/>
      <c r="B549" s="255"/>
      <c r="C549" s="256"/>
      <c r="D549" s="246" t="s">
        <v>182</v>
      </c>
      <c r="E549" s="257" t="s">
        <v>1</v>
      </c>
      <c r="F549" s="258" t="s">
        <v>569</v>
      </c>
      <c r="G549" s="256"/>
      <c r="H549" s="259">
        <v>3.0419999999999998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5" t="s">
        <v>182</v>
      </c>
      <c r="AU549" s="265" t="s">
        <v>193</v>
      </c>
      <c r="AV549" s="14" t="s">
        <v>85</v>
      </c>
      <c r="AW549" s="14" t="s">
        <v>34</v>
      </c>
      <c r="AX549" s="14" t="s">
        <v>76</v>
      </c>
      <c r="AY549" s="265" t="s">
        <v>171</v>
      </c>
    </row>
    <row r="550" s="2" customFormat="1" ht="21.75" customHeight="1">
      <c r="A550" s="38"/>
      <c r="B550" s="39"/>
      <c r="C550" s="226" t="s">
        <v>570</v>
      </c>
      <c r="D550" s="226" t="s">
        <v>173</v>
      </c>
      <c r="E550" s="227" t="s">
        <v>571</v>
      </c>
      <c r="F550" s="228" t="s">
        <v>572</v>
      </c>
      <c r="G550" s="229" t="s">
        <v>292</v>
      </c>
      <c r="H550" s="230">
        <v>205.47200000000001</v>
      </c>
      <c r="I550" s="231"/>
      <c r="J550" s="232">
        <f>ROUND(I550*H550,2)</f>
        <v>0</v>
      </c>
      <c r="K550" s="228" t="s">
        <v>177</v>
      </c>
      <c r="L550" s="44"/>
      <c r="M550" s="233" t="s">
        <v>1</v>
      </c>
      <c r="N550" s="234" t="s">
        <v>41</v>
      </c>
      <c r="O550" s="91"/>
      <c r="P550" s="235">
        <f>O550*H550</f>
        <v>0</v>
      </c>
      <c r="Q550" s="235">
        <v>0.0043800000000000002</v>
      </c>
      <c r="R550" s="235">
        <f>Q550*H550</f>
        <v>0.8999673600000001</v>
      </c>
      <c r="S550" s="235">
        <v>0</v>
      </c>
      <c r="T550" s="236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37" t="s">
        <v>178</v>
      </c>
      <c r="AT550" s="237" t="s">
        <v>173</v>
      </c>
      <c r="AU550" s="237" t="s">
        <v>193</v>
      </c>
      <c r="AY550" s="17" t="s">
        <v>171</v>
      </c>
      <c r="BE550" s="238">
        <f>IF(N550="základní",J550,0)</f>
        <v>0</v>
      </c>
      <c r="BF550" s="238">
        <f>IF(N550="snížená",J550,0)</f>
        <v>0</v>
      </c>
      <c r="BG550" s="238">
        <f>IF(N550="zákl. přenesená",J550,0)</f>
        <v>0</v>
      </c>
      <c r="BH550" s="238">
        <f>IF(N550="sníž. přenesená",J550,0)</f>
        <v>0</v>
      </c>
      <c r="BI550" s="238">
        <f>IF(N550="nulová",J550,0)</f>
        <v>0</v>
      </c>
      <c r="BJ550" s="17" t="s">
        <v>83</v>
      </c>
      <c r="BK550" s="238">
        <f>ROUND(I550*H550,2)</f>
        <v>0</v>
      </c>
      <c r="BL550" s="17" t="s">
        <v>178</v>
      </c>
      <c r="BM550" s="237" t="s">
        <v>573</v>
      </c>
    </row>
    <row r="551" s="2" customFormat="1">
      <c r="A551" s="38"/>
      <c r="B551" s="39"/>
      <c r="C551" s="40"/>
      <c r="D551" s="239" t="s">
        <v>180</v>
      </c>
      <c r="E551" s="40"/>
      <c r="F551" s="240" t="s">
        <v>574</v>
      </c>
      <c r="G551" s="40"/>
      <c r="H551" s="40"/>
      <c r="I551" s="241"/>
      <c r="J551" s="40"/>
      <c r="K551" s="40"/>
      <c r="L551" s="44"/>
      <c r="M551" s="242"/>
      <c r="N551" s="243"/>
      <c r="O551" s="91"/>
      <c r="P551" s="91"/>
      <c r="Q551" s="91"/>
      <c r="R551" s="91"/>
      <c r="S551" s="91"/>
      <c r="T551" s="92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7" t="s">
        <v>180</v>
      </c>
      <c r="AU551" s="17" t="s">
        <v>193</v>
      </c>
    </row>
    <row r="552" s="13" customFormat="1">
      <c r="A552" s="13"/>
      <c r="B552" s="244"/>
      <c r="C552" s="245"/>
      <c r="D552" s="246" t="s">
        <v>182</v>
      </c>
      <c r="E552" s="247" t="s">
        <v>1</v>
      </c>
      <c r="F552" s="248" t="s">
        <v>575</v>
      </c>
      <c r="G552" s="245"/>
      <c r="H552" s="247" t="s">
        <v>1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4" t="s">
        <v>182</v>
      </c>
      <c r="AU552" s="254" t="s">
        <v>193</v>
      </c>
      <c r="AV552" s="13" t="s">
        <v>83</v>
      </c>
      <c r="AW552" s="13" t="s">
        <v>34</v>
      </c>
      <c r="AX552" s="13" t="s">
        <v>76</v>
      </c>
      <c r="AY552" s="254" t="s">
        <v>171</v>
      </c>
    </row>
    <row r="553" s="13" customFormat="1">
      <c r="A553" s="13"/>
      <c r="B553" s="244"/>
      <c r="C553" s="245"/>
      <c r="D553" s="246" t="s">
        <v>182</v>
      </c>
      <c r="E553" s="247" t="s">
        <v>1</v>
      </c>
      <c r="F553" s="248" t="s">
        <v>184</v>
      </c>
      <c r="G553" s="245"/>
      <c r="H553" s="247" t="s">
        <v>1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4" t="s">
        <v>182</v>
      </c>
      <c r="AU553" s="254" t="s">
        <v>193</v>
      </c>
      <c r="AV553" s="13" t="s">
        <v>83</v>
      </c>
      <c r="AW553" s="13" t="s">
        <v>34</v>
      </c>
      <c r="AX553" s="13" t="s">
        <v>76</v>
      </c>
      <c r="AY553" s="254" t="s">
        <v>171</v>
      </c>
    </row>
    <row r="554" s="13" customFormat="1">
      <c r="A554" s="13"/>
      <c r="B554" s="244"/>
      <c r="C554" s="245"/>
      <c r="D554" s="246" t="s">
        <v>182</v>
      </c>
      <c r="E554" s="247" t="s">
        <v>1</v>
      </c>
      <c r="F554" s="248" t="s">
        <v>576</v>
      </c>
      <c r="G554" s="245"/>
      <c r="H554" s="247" t="s">
        <v>1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4" t="s">
        <v>182</v>
      </c>
      <c r="AU554" s="254" t="s">
        <v>193</v>
      </c>
      <c r="AV554" s="13" t="s">
        <v>83</v>
      </c>
      <c r="AW554" s="13" t="s">
        <v>34</v>
      </c>
      <c r="AX554" s="13" t="s">
        <v>76</v>
      </c>
      <c r="AY554" s="254" t="s">
        <v>171</v>
      </c>
    </row>
    <row r="555" s="14" customFormat="1">
      <c r="A555" s="14"/>
      <c r="B555" s="255"/>
      <c r="C555" s="256"/>
      <c r="D555" s="246" t="s">
        <v>182</v>
      </c>
      <c r="E555" s="257" t="s">
        <v>1</v>
      </c>
      <c r="F555" s="258" t="s">
        <v>577</v>
      </c>
      <c r="G555" s="256"/>
      <c r="H555" s="259">
        <v>205.47239999999999</v>
      </c>
      <c r="I555" s="260"/>
      <c r="J555" s="256"/>
      <c r="K555" s="256"/>
      <c r="L555" s="261"/>
      <c r="M555" s="262"/>
      <c r="N555" s="263"/>
      <c r="O555" s="263"/>
      <c r="P555" s="263"/>
      <c r="Q555" s="263"/>
      <c r="R555" s="263"/>
      <c r="S555" s="263"/>
      <c r="T555" s="26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5" t="s">
        <v>182</v>
      </c>
      <c r="AU555" s="265" t="s">
        <v>193</v>
      </c>
      <c r="AV555" s="14" t="s">
        <v>85</v>
      </c>
      <c r="AW555" s="14" t="s">
        <v>34</v>
      </c>
      <c r="AX555" s="14" t="s">
        <v>76</v>
      </c>
      <c r="AY555" s="265" t="s">
        <v>171</v>
      </c>
    </row>
    <row r="556" s="2" customFormat="1" ht="33" customHeight="1">
      <c r="A556" s="38"/>
      <c r="B556" s="39"/>
      <c r="C556" s="226" t="s">
        <v>578</v>
      </c>
      <c r="D556" s="226" t="s">
        <v>173</v>
      </c>
      <c r="E556" s="227" t="s">
        <v>579</v>
      </c>
      <c r="F556" s="228" t="s">
        <v>580</v>
      </c>
      <c r="G556" s="229" t="s">
        <v>292</v>
      </c>
      <c r="H556" s="230">
        <v>80.099999999999994</v>
      </c>
      <c r="I556" s="231"/>
      <c r="J556" s="232">
        <f>ROUND(I556*H556,2)</f>
        <v>0</v>
      </c>
      <c r="K556" s="228" t="s">
        <v>177</v>
      </c>
      <c r="L556" s="44"/>
      <c r="M556" s="233" t="s">
        <v>1</v>
      </c>
      <c r="N556" s="234" t="s">
        <v>41</v>
      </c>
      <c r="O556" s="91"/>
      <c r="P556" s="235">
        <f>O556*H556</f>
        <v>0</v>
      </c>
      <c r="Q556" s="235">
        <v>0.016279999999999999</v>
      </c>
      <c r="R556" s="235">
        <f>Q556*H556</f>
        <v>1.304028</v>
      </c>
      <c r="S556" s="235">
        <v>0</v>
      </c>
      <c r="T556" s="236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37" t="s">
        <v>178</v>
      </c>
      <c r="AT556" s="237" t="s">
        <v>173</v>
      </c>
      <c r="AU556" s="237" t="s">
        <v>193</v>
      </c>
      <c r="AY556" s="17" t="s">
        <v>171</v>
      </c>
      <c r="BE556" s="238">
        <f>IF(N556="základní",J556,0)</f>
        <v>0</v>
      </c>
      <c r="BF556" s="238">
        <f>IF(N556="snížená",J556,0)</f>
        <v>0</v>
      </c>
      <c r="BG556" s="238">
        <f>IF(N556="zákl. přenesená",J556,0)</f>
        <v>0</v>
      </c>
      <c r="BH556" s="238">
        <f>IF(N556="sníž. přenesená",J556,0)</f>
        <v>0</v>
      </c>
      <c r="BI556" s="238">
        <f>IF(N556="nulová",J556,0)</f>
        <v>0</v>
      </c>
      <c r="BJ556" s="17" t="s">
        <v>83</v>
      </c>
      <c r="BK556" s="238">
        <f>ROUND(I556*H556,2)</f>
        <v>0</v>
      </c>
      <c r="BL556" s="17" t="s">
        <v>178</v>
      </c>
      <c r="BM556" s="237" t="s">
        <v>581</v>
      </c>
    </row>
    <row r="557" s="2" customFormat="1">
      <c r="A557" s="38"/>
      <c r="B557" s="39"/>
      <c r="C557" s="40"/>
      <c r="D557" s="239" t="s">
        <v>180</v>
      </c>
      <c r="E557" s="40"/>
      <c r="F557" s="240" t="s">
        <v>582</v>
      </c>
      <c r="G557" s="40"/>
      <c r="H557" s="40"/>
      <c r="I557" s="241"/>
      <c r="J557" s="40"/>
      <c r="K557" s="40"/>
      <c r="L557" s="44"/>
      <c r="M557" s="242"/>
      <c r="N557" s="243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180</v>
      </c>
      <c r="AU557" s="17" t="s">
        <v>193</v>
      </c>
    </row>
    <row r="558" s="13" customFormat="1">
      <c r="A558" s="13"/>
      <c r="B558" s="244"/>
      <c r="C558" s="245"/>
      <c r="D558" s="246" t="s">
        <v>182</v>
      </c>
      <c r="E558" s="247" t="s">
        <v>1</v>
      </c>
      <c r="F558" s="248" t="s">
        <v>183</v>
      </c>
      <c r="G558" s="245"/>
      <c r="H558" s="247" t="s">
        <v>1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4" t="s">
        <v>182</v>
      </c>
      <c r="AU558" s="254" t="s">
        <v>193</v>
      </c>
      <c r="AV558" s="13" t="s">
        <v>83</v>
      </c>
      <c r="AW558" s="13" t="s">
        <v>34</v>
      </c>
      <c r="AX558" s="13" t="s">
        <v>76</v>
      </c>
      <c r="AY558" s="254" t="s">
        <v>171</v>
      </c>
    </row>
    <row r="559" s="13" customFormat="1">
      <c r="A559" s="13"/>
      <c r="B559" s="244"/>
      <c r="C559" s="245"/>
      <c r="D559" s="246" t="s">
        <v>182</v>
      </c>
      <c r="E559" s="247" t="s">
        <v>1</v>
      </c>
      <c r="F559" s="248" t="s">
        <v>184</v>
      </c>
      <c r="G559" s="245"/>
      <c r="H559" s="247" t="s">
        <v>1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4" t="s">
        <v>182</v>
      </c>
      <c r="AU559" s="254" t="s">
        <v>193</v>
      </c>
      <c r="AV559" s="13" t="s">
        <v>83</v>
      </c>
      <c r="AW559" s="13" t="s">
        <v>34</v>
      </c>
      <c r="AX559" s="13" t="s">
        <v>76</v>
      </c>
      <c r="AY559" s="254" t="s">
        <v>171</v>
      </c>
    </row>
    <row r="560" s="13" customFormat="1">
      <c r="A560" s="13"/>
      <c r="B560" s="244"/>
      <c r="C560" s="245"/>
      <c r="D560" s="246" t="s">
        <v>182</v>
      </c>
      <c r="E560" s="247" t="s">
        <v>1</v>
      </c>
      <c r="F560" s="248" t="s">
        <v>530</v>
      </c>
      <c r="G560" s="245"/>
      <c r="H560" s="247" t="s">
        <v>1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4" t="s">
        <v>182</v>
      </c>
      <c r="AU560" s="254" t="s">
        <v>193</v>
      </c>
      <c r="AV560" s="13" t="s">
        <v>83</v>
      </c>
      <c r="AW560" s="13" t="s">
        <v>34</v>
      </c>
      <c r="AX560" s="13" t="s">
        <v>76</v>
      </c>
      <c r="AY560" s="254" t="s">
        <v>171</v>
      </c>
    </row>
    <row r="561" s="14" customFormat="1">
      <c r="A561" s="14"/>
      <c r="B561" s="255"/>
      <c r="C561" s="256"/>
      <c r="D561" s="246" t="s">
        <v>182</v>
      </c>
      <c r="E561" s="257" t="s">
        <v>1</v>
      </c>
      <c r="F561" s="258" t="s">
        <v>531</v>
      </c>
      <c r="G561" s="256"/>
      <c r="H561" s="259">
        <v>8.0999999999999996</v>
      </c>
      <c r="I561" s="260"/>
      <c r="J561" s="256"/>
      <c r="K561" s="256"/>
      <c r="L561" s="261"/>
      <c r="M561" s="262"/>
      <c r="N561" s="263"/>
      <c r="O561" s="263"/>
      <c r="P561" s="263"/>
      <c r="Q561" s="263"/>
      <c r="R561" s="263"/>
      <c r="S561" s="263"/>
      <c r="T561" s="26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5" t="s">
        <v>182</v>
      </c>
      <c r="AU561" s="265" t="s">
        <v>193</v>
      </c>
      <c r="AV561" s="14" t="s">
        <v>85</v>
      </c>
      <c r="AW561" s="14" t="s">
        <v>34</v>
      </c>
      <c r="AX561" s="14" t="s">
        <v>76</v>
      </c>
      <c r="AY561" s="265" t="s">
        <v>171</v>
      </c>
    </row>
    <row r="562" s="14" customFormat="1">
      <c r="A562" s="14"/>
      <c r="B562" s="255"/>
      <c r="C562" s="256"/>
      <c r="D562" s="246" t="s">
        <v>182</v>
      </c>
      <c r="E562" s="257" t="s">
        <v>1</v>
      </c>
      <c r="F562" s="258" t="s">
        <v>532</v>
      </c>
      <c r="G562" s="256"/>
      <c r="H562" s="259">
        <v>72</v>
      </c>
      <c r="I562" s="260"/>
      <c r="J562" s="256"/>
      <c r="K562" s="256"/>
      <c r="L562" s="261"/>
      <c r="M562" s="262"/>
      <c r="N562" s="263"/>
      <c r="O562" s="263"/>
      <c r="P562" s="263"/>
      <c r="Q562" s="263"/>
      <c r="R562" s="263"/>
      <c r="S562" s="263"/>
      <c r="T562" s="26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5" t="s">
        <v>182</v>
      </c>
      <c r="AU562" s="265" t="s">
        <v>193</v>
      </c>
      <c r="AV562" s="14" t="s">
        <v>85</v>
      </c>
      <c r="AW562" s="14" t="s">
        <v>34</v>
      </c>
      <c r="AX562" s="14" t="s">
        <v>76</v>
      </c>
      <c r="AY562" s="265" t="s">
        <v>171</v>
      </c>
    </row>
    <row r="563" s="2" customFormat="1" ht="24.15" customHeight="1">
      <c r="A563" s="38"/>
      <c r="B563" s="39"/>
      <c r="C563" s="226" t="s">
        <v>503</v>
      </c>
      <c r="D563" s="226" t="s">
        <v>173</v>
      </c>
      <c r="E563" s="227" t="s">
        <v>583</v>
      </c>
      <c r="F563" s="228" t="s">
        <v>584</v>
      </c>
      <c r="G563" s="229" t="s">
        <v>292</v>
      </c>
      <c r="H563" s="230">
        <v>15.4</v>
      </c>
      <c r="I563" s="231"/>
      <c r="J563" s="232">
        <f>ROUND(I563*H563,2)</f>
        <v>0</v>
      </c>
      <c r="K563" s="228" t="s">
        <v>177</v>
      </c>
      <c r="L563" s="44"/>
      <c r="M563" s="233" t="s">
        <v>1</v>
      </c>
      <c r="N563" s="234" t="s">
        <v>41</v>
      </c>
      <c r="O563" s="91"/>
      <c r="P563" s="235">
        <f>O563*H563</f>
        <v>0</v>
      </c>
      <c r="Q563" s="235">
        <v>0.016279999999999999</v>
      </c>
      <c r="R563" s="235">
        <f>Q563*H563</f>
        <v>0.25071199999999999</v>
      </c>
      <c r="S563" s="235">
        <v>0</v>
      </c>
      <c r="T563" s="23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37" t="s">
        <v>178</v>
      </c>
      <c r="AT563" s="237" t="s">
        <v>173</v>
      </c>
      <c r="AU563" s="237" t="s">
        <v>193</v>
      </c>
      <c r="AY563" s="17" t="s">
        <v>171</v>
      </c>
      <c r="BE563" s="238">
        <f>IF(N563="základní",J563,0)</f>
        <v>0</v>
      </c>
      <c r="BF563" s="238">
        <f>IF(N563="snížená",J563,0)</f>
        <v>0</v>
      </c>
      <c r="BG563" s="238">
        <f>IF(N563="zákl. přenesená",J563,0)</f>
        <v>0</v>
      </c>
      <c r="BH563" s="238">
        <f>IF(N563="sníž. přenesená",J563,0)</f>
        <v>0</v>
      </c>
      <c r="BI563" s="238">
        <f>IF(N563="nulová",J563,0)</f>
        <v>0</v>
      </c>
      <c r="BJ563" s="17" t="s">
        <v>83</v>
      </c>
      <c r="BK563" s="238">
        <f>ROUND(I563*H563,2)</f>
        <v>0</v>
      </c>
      <c r="BL563" s="17" t="s">
        <v>178</v>
      </c>
      <c r="BM563" s="237" t="s">
        <v>585</v>
      </c>
    </row>
    <row r="564" s="2" customFormat="1">
      <c r="A564" s="38"/>
      <c r="B564" s="39"/>
      <c r="C564" s="40"/>
      <c r="D564" s="239" t="s">
        <v>180</v>
      </c>
      <c r="E564" s="40"/>
      <c r="F564" s="240" t="s">
        <v>586</v>
      </c>
      <c r="G564" s="40"/>
      <c r="H564" s="40"/>
      <c r="I564" s="241"/>
      <c r="J564" s="40"/>
      <c r="K564" s="40"/>
      <c r="L564" s="44"/>
      <c r="M564" s="242"/>
      <c r="N564" s="243"/>
      <c r="O564" s="91"/>
      <c r="P564" s="91"/>
      <c r="Q564" s="91"/>
      <c r="R564" s="91"/>
      <c r="S564" s="91"/>
      <c r="T564" s="92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180</v>
      </c>
      <c r="AU564" s="17" t="s">
        <v>193</v>
      </c>
    </row>
    <row r="565" s="13" customFormat="1">
      <c r="A565" s="13"/>
      <c r="B565" s="244"/>
      <c r="C565" s="245"/>
      <c r="D565" s="246" t="s">
        <v>182</v>
      </c>
      <c r="E565" s="247" t="s">
        <v>1</v>
      </c>
      <c r="F565" s="248" t="s">
        <v>183</v>
      </c>
      <c r="G565" s="245"/>
      <c r="H565" s="247" t="s">
        <v>1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4" t="s">
        <v>182</v>
      </c>
      <c r="AU565" s="254" t="s">
        <v>193</v>
      </c>
      <c r="AV565" s="13" t="s">
        <v>83</v>
      </c>
      <c r="AW565" s="13" t="s">
        <v>34</v>
      </c>
      <c r="AX565" s="13" t="s">
        <v>76</v>
      </c>
      <c r="AY565" s="254" t="s">
        <v>171</v>
      </c>
    </row>
    <row r="566" s="13" customFormat="1">
      <c r="A566" s="13"/>
      <c r="B566" s="244"/>
      <c r="C566" s="245"/>
      <c r="D566" s="246" t="s">
        <v>182</v>
      </c>
      <c r="E566" s="247" t="s">
        <v>1</v>
      </c>
      <c r="F566" s="248" t="s">
        <v>184</v>
      </c>
      <c r="G566" s="245"/>
      <c r="H566" s="247" t="s">
        <v>1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4" t="s">
        <v>182</v>
      </c>
      <c r="AU566" s="254" t="s">
        <v>193</v>
      </c>
      <c r="AV566" s="13" t="s">
        <v>83</v>
      </c>
      <c r="AW566" s="13" t="s">
        <v>34</v>
      </c>
      <c r="AX566" s="13" t="s">
        <v>76</v>
      </c>
      <c r="AY566" s="254" t="s">
        <v>171</v>
      </c>
    </row>
    <row r="567" s="13" customFormat="1">
      <c r="A567" s="13"/>
      <c r="B567" s="244"/>
      <c r="C567" s="245"/>
      <c r="D567" s="246" t="s">
        <v>182</v>
      </c>
      <c r="E567" s="247" t="s">
        <v>1</v>
      </c>
      <c r="F567" s="248" t="s">
        <v>386</v>
      </c>
      <c r="G567" s="245"/>
      <c r="H567" s="247" t="s">
        <v>1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4" t="s">
        <v>182</v>
      </c>
      <c r="AU567" s="254" t="s">
        <v>193</v>
      </c>
      <c r="AV567" s="13" t="s">
        <v>83</v>
      </c>
      <c r="AW567" s="13" t="s">
        <v>34</v>
      </c>
      <c r="AX567" s="13" t="s">
        <v>76</v>
      </c>
      <c r="AY567" s="254" t="s">
        <v>171</v>
      </c>
    </row>
    <row r="568" s="13" customFormat="1">
      <c r="A568" s="13"/>
      <c r="B568" s="244"/>
      <c r="C568" s="245"/>
      <c r="D568" s="246" t="s">
        <v>182</v>
      </c>
      <c r="E568" s="247" t="s">
        <v>1</v>
      </c>
      <c r="F568" s="248" t="s">
        <v>540</v>
      </c>
      <c r="G568" s="245"/>
      <c r="H568" s="247" t="s">
        <v>1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4" t="s">
        <v>182</v>
      </c>
      <c r="AU568" s="254" t="s">
        <v>193</v>
      </c>
      <c r="AV568" s="13" t="s">
        <v>83</v>
      </c>
      <c r="AW568" s="13" t="s">
        <v>34</v>
      </c>
      <c r="AX568" s="13" t="s">
        <v>76</v>
      </c>
      <c r="AY568" s="254" t="s">
        <v>171</v>
      </c>
    </row>
    <row r="569" s="14" customFormat="1">
      <c r="A569" s="14"/>
      <c r="B569" s="255"/>
      <c r="C569" s="256"/>
      <c r="D569" s="246" t="s">
        <v>182</v>
      </c>
      <c r="E569" s="257" t="s">
        <v>1</v>
      </c>
      <c r="F569" s="258" t="s">
        <v>541</v>
      </c>
      <c r="G569" s="256"/>
      <c r="H569" s="259">
        <v>15.4</v>
      </c>
      <c r="I569" s="260"/>
      <c r="J569" s="256"/>
      <c r="K569" s="256"/>
      <c r="L569" s="261"/>
      <c r="M569" s="262"/>
      <c r="N569" s="263"/>
      <c r="O569" s="263"/>
      <c r="P569" s="263"/>
      <c r="Q569" s="263"/>
      <c r="R569" s="263"/>
      <c r="S569" s="263"/>
      <c r="T569" s="26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5" t="s">
        <v>182</v>
      </c>
      <c r="AU569" s="265" t="s">
        <v>193</v>
      </c>
      <c r="AV569" s="14" t="s">
        <v>85</v>
      </c>
      <c r="AW569" s="14" t="s">
        <v>34</v>
      </c>
      <c r="AX569" s="14" t="s">
        <v>76</v>
      </c>
      <c r="AY569" s="265" t="s">
        <v>171</v>
      </c>
    </row>
    <row r="570" s="2" customFormat="1" ht="24.15" customHeight="1">
      <c r="A570" s="38"/>
      <c r="B570" s="39"/>
      <c r="C570" s="226" t="s">
        <v>587</v>
      </c>
      <c r="D570" s="226" t="s">
        <v>173</v>
      </c>
      <c r="E570" s="227" t="s">
        <v>588</v>
      </c>
      <c r="F570" s="228" t="s">
        <v>589</v>
      </c>
      <c r="G570" s="229" t="s">
        <v>292</v>
      </c>
      <c r="H570" s="230">
        <v>9.5850000000000009</v>
      </c>
      <c r="I570" s="231"/>
      <c r="J570" s="232">
        <f>ROUND(I570*H570,2)</f>
        <v>0</v>
      </c>
      <c r="K570" s="228" t="s">
        <v>177</v>
      </c>
      <c r="L570" s="44"/>
      <c r="M570" s="233" t="s">
        <v>1</v>
      </c>
      <c r="N570" s="234" t="s">
        <v>41</v>
      </c>
      <c r="O570" s="91"/>
      <c r="P570" s="235">
        <f>O570*H570</f>
        <v>0</v>
      </c>
      <c r="Q570" s="235">
        <v>0.034680000000000002</v>
      </c>
      <c r="R570" s="235">
        <f>Q570*H570</f>
        <v>0.33240780000000003</v>
      </c>
      <c r="S570" s="235">
        <v>0</v>
      </c>
      <c r="T570" s="236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7" t="s">
        <v>178</v>
      </c>
      <c r="AT570" s="237" t="s">
        <v>173</v>
      </c>
      <c r="AU570" s="237" t="s">
        <v>193</v>
      </c>
      <c r="AY570" s="17" t="s">
        <v>171</v>
      </c>
      <c r="BE570" s="238">
        <f>IF(N570="základní",J570,0)</f>
        <v>0</v>
      </c>
      <c r="BF570" s="238">
        <f>IF(N570="snížená",J570,0)</f>
        <v>0</v>
      </c>
      <c r="BG570" s="238">
        <f>IF(N570="zákl. přenesená",J570,0)</f>
        <v>0</v>
      </c>
      <c r="BH570" s="238">
        <f>IF(N570="sníž. přenesená",J570,0)</f>
        <v>0</v>
      </c>
      <c r="BI570" s="238">
        <f>IF(N570="nulová",J570,0)</f>
        <v>0</v>
      </c>
      <c r="BJ570" s="17" t="s">
        <v>83</v>
      </c>
      <c r="BK570" s="238">
        <f>ROUND(I570*H570,2)</f>
        <v>0</v>
      </c>
      <c r="BL570" s="17" t="s">
        <v>178</v>
      </c>
      <c r="BM570" s="237" t="s">
        <v>590</v>
      </c>
    </row>
    <row r="571" s="2" customFormat="1">
      <c r="A571" s="38"/>
      <c r="B571" s="39"/>
      <c r="C571" s="40"/>
      <c r="D571" s="239" t="s">
        <v>180</v>
      </c>
      <c r="E571" s="40"/>
      <c r="F571" s="240" t="s">
        <v>591</v>
      </c>
      <c r="G571" s="40"/>
      <c r="H571" s="40"/>
      <c r="I571" s="241"/>
      <c r="J571" s="40"/>
      <c r="K571" s="40"/>
      <c r="L571" s="44"/>
      <c r="M571" s="242"/>
      <c r="N571" s="243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180</v>
      </c>
      <c r="AU571" s="17" t="s">
        <v>193</v>
      </c>
    </row>
    <row r="572" s="13" customFormat="1">
      <c r="A572" s="13"/>
      <c r="B572" s="244"/>
      <c r="C572" s="245"/>
      <c r="D572" s="246" t="s">
        <v>182</v>
      </c>
      <c r="E572" s="247" t="s">
        <v>1</v>
      </c>
      <c r="F572" s="248" t="s">
        <v>236</v>
      </c>
      <c r="G572" s="245"/>
      <c r="H572" s="247" t="s">
        <v>1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4" t="s">
        <v>182</v>
      </c>
      <c r="AU572" s="254" t="s">
        <v>193</v>
      </c>
      <c r="AV572" s="13" t="s">
        <v>83</v>
      </c>
      <c r="AW572" s="13" t="s">
        <v>34</v>
      </c>
      <c r="AX572" s="13" t="s">
        <v>76</v>
      </c>
      <c r="AY572" s="254" t="s">
        <v>171</v>
      </c>
    </row>
    <row r="573" s="13" customFormat="1">
      <c r="A573" s="13"/>
      <c r="B573" s="244"/>
      <c r="C573" s="245"/>
      <c r="D573" s="246" t="s">
        <v>182</v>
      </c>
      <c r="E573" s="247" t="s">
        <v>1</v>
      </c>
      <c r="F573" s="248" t="s">
        <v>184</v>
      </c>
      <c r="G573" s="245"/>
      <c r="H573" s="247" t="s">
        <v>1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4" t="s">
        <v>182</v>
      </c>
      <c r="AU573" s="254" t="s">
        <v>193</v>
      </c>
      <c r="AV573" s="13" t="s">
        <v>83</v>
      </c>
      <c r="AW573" s="13" t="s">
        <v>34</v>
      </c>
      <c r="AX573" s="13" t="s">
        <v>76</v>
      </c>
      <c r="AY573" s="254" t="s">
        <v>171</v>
      </c>
    </row>
    <row r="574" s="13" customFormat="1">
      <c r="A574" s="13"/>
      <c r="B574" s="244"/>
      <c r="C574" s="245"/>
      <c r="D574" s="246" t="s">
        <v>182</v>
      </c>
      <c r="E574" s="247" t="s">
        <v>1</v>
      </c>
      <c r="F574" s="248" t="s">
        <v>592</v>
      </c>
      <c r="G574" s="245"/>
      <c r="H574" s="247" t="s">
        <v>1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4" t="s">
        <v>182</v>
      </c>
      <c r="AU574" s="254" t="s">
        <v>193</v>
      </c>
      <c r="AV574" s="13" t="s">
        <v>83</v>
      </c>
      <c r="AW574" s="13" t="s">
        <v>34</v>
      </c>
      <c r="AX574" s="13" t="s">
        <v>76</v>
      </c>
      <c r="AY574" s="254" t="s">
        <v>171</v>
      </c>
    </row>
    <row r="575" s="14" customFormat="1">
      <c r="A575" s="14"/>
      <c r="B575" s="255"/>
      <c r="C575" s="256"/>
      <c r="D575" s="246" t="s">
        <v>182</v>
      </c>
      <c r="E575" s="257" t="s">
        <v>1</v>
      </c>
      <c r="F575" s="258" t="s">
        <v>593</v>
      </c>
      <c r="G575" s="256"/>
      <c r="H575" s="259">
        <v>4.4850000000000003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5" t="s">
        <v>182</v>
      </c>
      <c r="AU575" s="265" t="s">
        <v>193</v>
      </c>
      <c r="AV575" s="14" t="s">
        <v>85</v>
      </c>
      <c r="AW575" s="14" t="s">
        <v>34</v>
      </c>
      <c r="AX575" s="14" t="s">
        <v>76</v>
      </c>
      <c r="AY575" s="265" t="s">
        <v>171</v>
      </c>
    </row>
    <row r="576" s="14" customFormat="1">
      <c r="A576" s="14"/>
      <c r="B576" s="255"/>
      <c r="C576" s="256"/>
      <c r="D576" s="246" t="s">
        <v>182</v>
      </c>
      <c r="E576" s="257" t="s">
        <v>1</v>
      </c>
      <c r="F576" s="258" t="s">
        <v>594</v>
      </c>
      <c r="G576" s="256"/>
      <c r="H576" s="259">
        <v>5.0999999999999996</v>
      </c>
      <c r="I576" s="260"/>
      <c r="J576" s="256"/>
      <c r="K576" s="256"/>
      <c r="L576" s="261"/>
      <c r="M576" s="262"/>
      <c r="N576" s="263"/>
      <c r="O576" s="263"/>
      <c r="P576" s="263"/>
      <c r="Q576" s="263"/>
      <c r="R576" s="263"/>
      <c r="S576" s="263"/>
      <c r="T576" s="26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5" t="s">
        <v>182</v>
      </c>
      <c r="AU576" s="265" t="s">
        <v>193</v>
      </c>
      <c r="AV576" s="14" t="s">
        <v>85</v>
      </c>
      <c r="AW576" s="14" t="s">
        <v>34</v>
      </c>
      <c r="AX576" s="14" t="s">
        <v>76</v>
      </c>
      <c r="AY576" s="265" t="s">
        <v>171</v>
      </c>
    </row>
    <row r="577" s="2" customFormat="1" ht="24.15" customHeight="1">
      <c r="A577" s="38"/>
      <c r="B577" s="39"/>
      <c r="C577" s="226" t="s">
        <v>595</v>
      </c>
      <c r="D577" s="226" t="s">
        <v>173</v>
      </c>
      <c r="E577" s="227" t="s">
        <v>596</v>
      </c>
      <c r="F577" s="228" t="s">
        <v>597</v>
      </c>
      <c r="G577" s="229" t="s">
        <v>292</v>
      </c>
      <c r="H577" s="230">
        <v>75.352000000000004</v>
      </c>
      <c r="I577" s="231"/>
      <c r="J577" s="232">
        <f>ROUND(I577*H577,2)</f>
        <v>0</v>
      </c>
      <c r="K577" s="228" t="s">
        <v>177</v>
      </c>
      <c r="L577" s="44"/>
      <c r="M577" s="233" t="s">
        <v>1</v>
      </c>
      <c r="N577" s="234" t="s">
        <v>41</v>
      </c>
      <c r="O577" s="91"/>
      <c r="P577" s="235">
        <f>O577*H577</f>
        <v>0</v>
      </c>
      <c r="Q577" s="235">
        <v>0.0073499999999999998</v>
      </c>
      <c r="R577" s="235">
        <f>Q577*H577</f>
        <v>0.55383720000000003</v>
      </c>
      <c r="S577" s="235">
        <v>0</v>
      </c>
      <c r="T577" s="236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7" t="s">
        <v>178</v>
      </c>
      <c r="AT577" s="237" t="s">
        <v>173</v>
      </c>
      <c r="AU577" s="237" t="s">
        <v>193</v>
      </c>
      <c r="AY577" s="17" t="s">
        <v>171</v>
      </c>
      <c r="BE577" s="238">
        <f>IF(N577="základní",J577,0)</f>
        <v>0</v>
      </c>
      <c r="BF577" s="238">
        <f>IF(N577="snížená",J577,0)</f>
        <v>0</v>
      </c>
      <c r="BG577" s="238">
        <f>IF(N577="zákl. přenesená",J577,0)</f>
        <v>0</v>
      </c>
      <c r="BH577" s="238">
        <f>IF(N577="sníž. přenesená",J577,0)</f>
        <v>0</v>
      </c>
      <c r="BI577" s="238">
        <f>IF(N577="nulová",J577,0)</f>
        <v>0</v>
      </c>
      <c r="BJ577" s="17" t="s">
        <v>83</v>
      </c>
      <c r="BK577" s="238">
        <f>ROUND(I577*H577,2)</f>
        <v>0</v>
      </c>
      <c r="BL577" s="17" t="s">
        <v>178</v>
      </c>
      <c r="BM577" s="237" t="s">
        <v>598</v>
      </c>
    </row>
    <row r="578" s="2" customFormat="1">
      <c r="A578" s="38"/>
      <c r="B578" s="39"/>
      <c r="C578" s="40"/>
      <c r="D578" s="239" t="s">
        <v>180</v>
      </c>
      <c r="E578" s="40"/>
      <c r="F578" s="240" t="s">
        <v>599</v>
      </c>
      <c r="G578" s="40"/>
      <c r="H578" s="40"/>
      <c r="I578" s="241"/>
      <c r="J578" s="40"/>
      <c r="K578" s="40"/>
      <c r="L578" s="44"/>
      <c r="M578" s="242"/>
      <c r="N578" s="243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180</v>
      </c>
      <c r="AU578" s="17" t="s">
        <v>193</v>
      </c>
    </row>
    <row r="579" s="13" customFormat="1">
      <c r="A579" s="13"/>
      <c r="B579" s="244"/>
      <c r="C579" s="245"/>
      <c r="D579" s="246" t="s">
        <v>182</v>
      </c>
      <c r="E579" s="247" t="s">
        <v>1</v>
      </c>
      <c r="F579" s="248" t="s">
        <v>183</v>
      </c>
      <c r="G579" s="245"/>
      <c r="H579" s="247" t="s">
        <v>1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4" t="s">
        <v>182</v>
      </c>
      <c r="AU579" s="254" t="s">
        <v>193</v>
      </c>
      <c r="AV579" s="13" t="s">
        <v>83</v>
      </c>
      <c r="AW579" s="13" t="s">
        <v>34</v>
      </c>
      <c r="AX579" s="13" t="s">
        <v>76</v>
      </c>
      <c r="AY579" s="254" t="s">
        <v>171</v>
      </c>
    </row>
    <row r="580" s="13" customFormat="1">
      <c r="A580" s="13"/>
      <c r="B580" s="244"/>
      <c r="C580" s="245"/>
      <c r="D580" s="246" t="s">
        <v>182</v>
      </c>
      <c r="E580" s="247" t="s">
        <v>1</v>
      </c>
      <c r="F580" s="248" t="s">
        <v>184</v>
      </c>
      <c r="G580" s="245"/>
      <c r="H580" s="247" t="s">
        <v>1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4" t="s">
        <v>182</v>
      </c>
      <c r="AU580" s="254" t="s">
        <v>193</v>
      </c>
      <c r="AV580" s="13" t="s">
        <v>83</v>
      </c>
      <c r="AW580" s="13" t="s">
        <v>34</v>
      </c>
      <c r="AX580" s="13" t="s">
        <v>76</v>
      </c>
      <c r="AY580" s="254" t="s">
        <v>171</v>
      </c>
    </row>
    <row r="581" s="13" customFormat="1">
      <c r="A581" s="13"/>
      <c r="B581" s="244"/>
      <c r="C581" s="245"/>
      <c r="D581" s="246" t="s">
        <v>182</v>
      </c>
      <c r="E581" s="247" t="s">
        <v>1</v>
      </c>
      <c r="F581" s="248" t="s">
        <v>538</v>
      </c>
      <c r="G581" s="245"/>
      <c r="H581" s="247" t="s">
        <v>1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4" t="s">
        <v>182</v>
      </c>
      <c r="AU581" s="254" t="s">
        <v>193</v>
      </c>
      <c r="AV581" s="13" t="s">
        <v>83</v>
      </c>
      <c r="AW581" s="13" t="s">
        <v>34</v>
      </c>
      <c r="AX581" s="13" t="s">
        <v>76</v>
      </c>
      <c r="AY581" s="254" t="s">
        <v>171</v>
      </c>
    </row>
    <row r="582" s="14" customFormat="1">
      <c r="A582" s="14"/>
      <c r="B582" s="255"/>
      <c r="C582" s="256"/>
      <c r="D582" s="246" t="s">
        <v>182</v>
      </c>
      <c r="E582" s="257" t="s">
        <v>1</v>
      </c>
      <c r="F582" s="258" t="s">
        <v>539</v>
      </c>
      <c r="G582" s="256"/>
      <c r="H582" s="259">
        <v>68.837999999999994</v>
      </c>
      <c r="I582" s="260"/>
      <c r="J582" s="256"/>
      <c r="K582" s="256"/>
      <c r="L582" s="261"/>
      <c r="M582" s="262"/>
      <c r="N582" s="263"/>
      <c r="O582" s="263"/>
      <c r="P582" s="263"/>
      <c r="Q582" s="263"/>
      <c r="R582" s="263"/>
      <c r="S582" s="263"/>
      <c r="T582" s="26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5" t="s">
        <v>182</v>
      </c>
      <c r="AU582" s="265" t="s">
        <v>193</v>
      </c>
      <c r="AV582" s="14" t="s">
        <v>85</v>
      </c>
      <c r="AW582" s="14" t="s">
        <v>34</v>
      </c>
      <c r="AX582" s="14" t="s">
        <v>76</v>
      </c>
      <c r="AY582" s="265" t="s">
        <v>171</v>
      </c>
    </row>
    <row r="583" s="14" customFormat="1">
      <c r="A583" s="14"/>
      <c r="B583" s="255"/>
      <c r="C583" s="256"/>
      <c r="D583" s="246" t="s">
        <v>182</v>
      </c>
      <c r="E583" s="257" t="s">
        <v>1</v>
      </c>
      <c r="F583" s="258" t="s">
        <v>600</v>
      </c>
      <c r="G583" s="256"/>
      <c r="H583" s="259">
        <v>6.5137499999999999</v>
      </c>
      <c r="I583" s="260"/>
      <c r="J583" s="256"/>
      <c r="K583" s="256"/>
      <c r="L583" s="261"/>
      <c r="M583" s="262"/>
      <c r="N583" s="263"/>
      <c r="O583" s="263"/>
      <c r="P583" s="263"/>
      <c r="Q583" s="263"/>
      <c r="R583" s="263"/>
      <c r="S583" s="263"/>
      <c r="T583" s="26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5" t="s">
        <v>182</v>
      </c>
      <c r="AU583" s="265" t="s">
        <v>193</v>
      </c>
      <c r="AV583" s="14" t="s">
        <v>85</v>
      </c>
      <c r="AW583" s="14" t="s">
        <v>34</v>
      </c>
      <c r="AX583" s="14" t="s">
        <v>76</v>
      </c>
      <c r="AY583" s="265" t="s">
        <v>171</v>
      </c>
    </row>
    <row r="584" s="2" customFormat="1" ht="24.15" customHeight="1">
      <c r="A584" s="38"/>
      <c r="B584" s="39"/>
      <c r="C584" s="226" t="s">
        <v>601</v>
      </c>
      <c r="D584" s="226" t="s">
        <v>173</v>
      </c>
      <c r="E584" s="227" t="s">
        <v>602</v>
      </c>
      <c r="F584" s="228" t="s">
        <v>603</v>
      </c>
      <c r="G584" s="229" t="s">
        <v>292</v>
      </c>
      <c r="H584" s="230">
        <v>75.352000000000004</v>
      </c>
      <c r="I584" s="231"/>
      <c r="J584" s="232">
        <f>ROUND(I584*H584,2)</f>
        <v>0</v>
      </c>
      <c r="K584" s="228" t="s">
        <v>177</v>
      </c>
      <c r="L584" s="44"/>
      <c r="M584" s="233" t="s">
        <v>1</v>
      </c>
      <c r="N584" s="234" t="s">
        <v>41</v>
      </c>
      <c r="O584" s="91"/>
      <c r="P584" s="235">
        <f>O584*H584</f>
        <v>0</v>
      </c>
      <c r="Q584" s="235">
        <v>0.018380000000000001</v>
      </c>
      <c r="R584" s="235">
        <f>Q584*H584</f>
        <v>1.3849697600000002</v>
      </c>
      <c r="S584" s="235">
        <v>0</v>
      </c>
      <c r="T584" s="236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7" t="s">
        <v>178</v>
      </c>
      <c r="AT584" s="237" t="s">
        <v>173</v>
      </c>
      <c r="AU584" s="237" t="s">
        <v>193</v>
      </c>
      <c r="AY584" s="17" t="s">
        <v>171</v>
      </c>
      <c r="BE584" s="238">
        <f>IF(N584="základní",J584,0)</f>
        <v>0</v>
      </c>
      <c r="BF584" s="238">
        <f>IF(N584="snížená",J584,0)</f>
        <v>0</v>
      </c>
      <c r="BG584" s="238">
        <f>IF(N584="zákl. přenesená",J584,0)</f>
        <v>0</v>
      </c>
      <c r="BH584" s="238">
        <f>IF(N584="sníž. přenesená",J584,0)</f>
        <v>0</v>
      </c>
      <c r="BI584" s="238">
        <f>IF(N584="nulová",J584,0)</f>
        <v>0</v>
      </c>
      <c r="BJ584" s="17" t="s">
        <v>83</v>
      </c>
      <c r="BK584" s="238">
        <f>ROUND(I584*H584,2)</f>
        <v>0</v>
      </c>
      <c r="BL584" s="17" t="s">
        <v>178</v>
      </c>
      <c r="BM584" s="237" t="s">
        <v>604</v>
      </c>
    </row>
    <row r="585" s="2" customFormat="1">
      <c r="A585" s="38"/>
      <c r="B585" s="39"/>
      <c r="C585" s="40"/>
      <c r="D585" s="239" t="s">
        <v>180</v>
      </c>
      <c r="E585" s="40"/>
      <c r="F585" s="240" t="s">
        <v>605</v>
      </c>
      <c r="G585" s="40"/>
      <c r="H585" s="40"/>
      <c r="I585" s="241"/>
      <c r="J585" s="40"/>
      <c r="K585" s="40"/>
      <c r="L585" s="44"/>
      <c r="M585" s="242"/>
      <c r="N585" s="243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180</v>
      </c>
      <c r="AU585" s="17" t="s">
        <v>193</v>
      </c>
    </row>
    <row r="586" s="13" customFormat="1">
      <c r="A586" s="13"/>
      <c r="B586" s="244"/>
      <c r="C586" s="245"/>
      <c r="D586" s="246" t="s">
        <v>182</v>
      </c>
      <c r="E586" s="247" t="s">
        <v>1</v>
      </c>
      <c r="F586" s="248" t="s">
        <v>183</v>
      </c>
      <c r="G586" s="245"/>
      <c r="H586" s="247" t="s">
        <v>1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4" t="s">
        <v>182</v>
      </c>
      <c r="AU586" s="254" t="s">
        <v>193</v>
      </c>
      <c r="AV586" s="13" t="s">
        <v>83</v>
      </c>
      <c r="AW586" s="13" t="s">
        <v>34</v>
      </c>
      <c r="AX586" s="13" t="s">
        <v>76</v>
      </c>
      <c r="AY586" s="254" t="s">
        <v>171</v>
      </c>
    </row>
    <row r="587" s="13" customFormat="1">
      <c r="A587" s="13"/>
      <c r="B587" s="244"/>
      <c r="C587" s="245"/>
      <c r="D587" s="246" t="s">
        <v>182</v>
      </c>
      <c r="E587" s="247" t="s">
        <v>1</v>
      </c>
      <c r="F587" s="248" t="s">
        <v>184</v>
      </c>
      <c r="G587" s="245"/>
      <c r="H587" s="247" t="s">
        <v>1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4" t="s">
        <v>182</v>
      </c>
      <c r="AU587" s="254" t="s">
        <v>193</v>
      </c>
      <c r="AV587" s="13" t="s">
        <v>83</v>
      </c>
      <c r="AW587" s="13" t="s">
        <v>34</v>
      </c>
      <c r="AX587" s="13" t="s">
        <v>76</v>
      </c>
      <c r="AY587" s="254" t="s">
        <v>171</v>
      </c>
    </row>
    <row r="588" s="13" customFormat="1">
      <c r="A588" s="13"/>
      <c r="B588" s="244"/>
      <c r="C588" s="245"/>
      <c r="D588" s="246" t="s">
        <v>182</v>
      </c>
      <c r="E588" s="247" t="s">
        <v>1</v>
      </c>
      <c r="F588" s="248" t="s">
        <v>538</v>
      </c>
      <c r="G588" s="245"/>
      <c r="H588" s="247" t="s">
        <v>1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4" t="s">
        <v>182</v>
      </c>
      <c r="AU588" s="254" t="s">
        <v>193</v>
      </c>
      <c r="AV588" s="13" t="s">
        <v>83</v>
      </c>
      <c r="AW588" s="13" t="s">
        <v>34</v>
      </c>
      <c r="AX588" s="13" t="s">
        <v>76</v>
      </c>
      <c r="AY588" s="254" t="s">
        <v>171</v>
      </c>
    </row>
    <row r="589" s="14" customFormat="1">
      <c r="A589" s="14"/>
      <c r="B589" s="255"/>
      <c r="C589" s="256"/>
      <c r="D589" s="246" t="s">
        <v>182</v>
      </c>
      <c r="E589" s="257" t="s">
        <v>1</v>
      </c>
      <c r="F589" s="258" t="s">
        <v>539</v>
      </c>
      <c r="G589" s="256"/>
      <c r="H589" s="259">
        <v>68.837999999999994</v>
      </c>
      <c r="I589" s="260"/>
      <c r="J589" s="256"/>
      <c r="K589" s="256"/>
      <c r="L589" s="261"/>
      <c r="M589" s="262"/>
      <c r="N589" s="263"/>
      <c r="O589" s="263"/>
      <c r="P589" s="263"/>
      <c r="Q589" s="263"/>
      <c r="R589" s="263"/>
      <c r="S589" s="263"/>
      <c r="T589" s="26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5" t="s">
        <v>182</v>
      </c>
      <c r="AU589" s="265" t="s">
        <v>193</v>
      </c>
      <c r="AV589" s="14" t="s">
        <v>85</v>
      </c>
      <c r="AW589" s="14" t="s">
        <v>34</v>
      </c>
      <c r="AX589" s="14" t="s">
        <v>76</v>
      </c>
      <c r="AY589" s="265" t="s">
        <v>171</v>
      </c>
    </row>
    <row r="590" s="14" customFormat="1">
      <c r="A590" s="14"/>
      <c r="B590" s="255"/>
      <c r="C590" s="256"/>
      <c r="D590" s="246" t="s">
        <v>182</v>
      </c>
      <c r="E590" s="257" t="s">
        <v>1</v>
      </c>
      <c r="F590" s="258" t="s">
        <v>600</v>
      </c>
      <c r="G590" s="256"/>
      <c r="H590" s="259">
        <v>6.5137499999999999</v>
      </c>
      <c r="I590" s="260"/>
      <c r="J590" s="256"/>
      <c r="K590" s="256"/>
      <c r="L590" s="261"/>
      <c r="M590" s="262"/>
      <c r="N590" s="263"/>
      <c r="O590" s="263"/>
      <c r="P590" s="263"/>
      <c r="Q590" s="263"/>
      <c r="R590" s="263"/>
      <c r="S590" s="263"/>
      <c r="T590" s="26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5" t="s">
        <v>182</v>
      </c>
      <c r="AU590" s="265" t="s">
        <v>193</v>
      </c>
      <c r="AV590" s="14" t="s">
        <v>85</v>
      </c>
      <c r="AW590" s="14" t="s">
        <v>34</v>
      </c>
      <c r="AX590" s="14" t="s">
        <v>76</v>
      </c>
      <c r="AY590" s="265" t="s">
        <v>171</v>
      </c>
    </row>
    <row r="591" s="2" customFormat="1" ht="16.5" customHeight="1">
      <c r="A591" s="38"/>
      <c r="B591" s="39"/>
      <c r="C591" s="226" t="s">
        <v>606</v>
      </c>
      <c r="D591" s="226" t="s">
        <v>173</v>
      </c>
      <c r="E591" s="227" t="s">
        <v>607</v>
      </c>
      <c r="F591" s="228" t="s">
        <v>608</v>
      </c>
      <c r="G591" s="229" t="s">
        <v>292</v>
      </c>
      <c r="H591" s="230">
        <v>51.497999999999998</v>
      </c>
      <c r="I591" s="231"/>
      <c r="J591" s="232">
        <f>ROUND(I591*H591,2)</f>
        <v>0</v>
      </c>
      <c r="K591" s="228" t="s">
        <v>177</v>
      </c>
      <c r="L591" s="44"/>
      <c r="M591" s="233" t="s">
        <v>1</v>
      </c>
      <c r="N591" s="234" t="s">
        <v>41</v>
      </c>
      <c r="O591" s="91"/>
      <c r="P591" s="235">
        <f>O591*H591</f>
        <v>0</v>
      </c>
      <c r="Q591" s="235">
        <v>9.0000000000000006E-05</v>
      </c>
      <c r="R591" s="235">
        <f>Q591*H591</f>
        <v>0.0046348200000000004</v>
      </c>
      <c r="S591" s="235">
        <v>6.0000000000000002E-05</v>
      </c>
      <c r="T591" s="236">
        <f>S591*H591</f>
        <v>0.0030898800000000001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37" t="s">
        <v>178</v>
      </c>
      <c r="AT591" s="237" t="s">
        <v>173</v>
      </c>
      <c r="AU591" s="237" t="s">
        <v>193</v>
      </c>
      <c r="AY591" s="17" t="s">
        <v>171</v>
      </c>
      <c r="BE591" s="238">
        <f>IF(N591="základní",J591,0)</f>
        <v>0</v>
      </c>
      <c r="BF591" s="238">
        <f>IF(N591="snížená",J591,0)</f>
        <v>0</v>
      </c>
      <c r="BG591" s="238">
        <f>IF(N591="zákl. přenesená",J591,0)</f>
        <v>0</v>
      </c>
      <c r="BH591" s="238">
        <f>IF(N591="sníž. přenesená",J591,0)</f>
        <v>0</v>
      </c>
      <c r="BI591" s="238">
        <f>IF(N591="nulová",J591,0)</f>
        <v>0</v>
      </c>
      <c r="BJ591" s="17" t="s">
        <v>83</v>
      </c>
      <c r="BK591" s="238">
        <f>ROUND(I591*H591,2)</f>
        <v>0</v>
      </c>
      <c r="BL591" s="17" t="s">
        <v>178</v>
      </c>
      <c r="BM591" s="237" t="s">
        <v>609</v>
      </c>
    </row>
    <row r="592" s="2" customFormat="1">
      <c r="A592" s="38"/>
      <c r="B592" s="39"/>
      <c r="C592" s="40"/>
      <c r="D592" s="239" t="s">
        <v>180</v>
      </c>
      <c r="E592" s="40"/>
      <c r="F592" s="240" t="s">
        <v>610</v>
      </c>
      <c r="G592" s="40"/>
      <c r="H592" s="40"/>
      <c r="I592" s="241"/>
      <c r="J592" s="40"/>
      <c r="K592" s="40"/>
      <c r="L592" s="44"/>
      <c r="M592" s="242"/>
      <c r="N592" s="243"/>
      <c r="O592" s="91"/>
      <c r="P592" s="91"/>
      <c r="Q592" s="91"/>
      <c r="R592" s="91"/>
      <c r="S592" s="91"/>
      <c r="T592" s="92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7" t="s">
        <v>180</v>
      </c>
      <c r="AU592" s="17" t="s">
        <v>193</v>
      </c>
    </row>
    <row r="593" s="13" customFormat="1">
      <c r="A593" s="13"/>
      <c r="B593" s="244"/>
      <c r="C593" s="245"/>
      <c r="D593" s="246" t="s">
        <v>182</v>
      </c>
      <c r="E593" s="247" t="s">
        <v>1</v>
      </c>
      <c r="F593" s="248" t="s">
        <v>183</v>
      </c>
      <c r="G593" s="245"/>
      <c r="H593" s="247" t="s">
        <v>1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4" t="s">
        <v>182</v>
      </c>
      <c r="AU593" s="254" t="s">
        <v>193</v>
      </c>
      <c r="AV593" s="13" t="s">
        <v>83</v>
      </c>
      <c r="AW593" s="13" t="s">
        <v>34</v>
      </c>
      <c r="AX593" s="13" t="s">
        <v>76</v>
      </c>
      <c r="AY593" s="254" t="s">
        <v>171</v>
      </c>
    </row>
    <row r="594" s="13" customFormat="1">
      <c r="A594" s="13"/>
      <c r="B594" s="244"/>
      <c r="C594" s="245"/>
      <c r="D594" s="246" t="s">
        <v>182</v>
      </c>
      <c r="E594" s="247" t="s">
        <v>1</v>
      </c>
      <c r="F594" s="248" t="s">
        <v>184</v>
      </c>
      <c r="G594" s="245"/>
      <c r="H594" s="247" t="s">
        <v>1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4" t="s">
        <v>182</v>
      </c>
      <c r="AU594" s="254" t="s">
        <v>193</v>
      </c>
      <c r="AV594" s="13" t="s">
        <v>83</v>
      </c>
      <c r="AW594" s="13" t="s">
        <v>34</v>
      </c>
      <c r="AX594" s="13" t="s">
        <v>76</v>
      </c>
      <c r="AY594" s="254" t="s">
        <v>171</v>
      </c>
    </row>
    <row r="595" s="13" customFormat="1">
      <c r="A595" s="13"/>
      <c r="B595" s="244"/>
      <c r="C595" s="245"/>
      <c r="D595" s="246" t="s">
        <v>182</v>
      </c>
      <c r="E595" s="247" t="s">
        <v>1</v>
      </c>
      <c r="F595" s="248" t="s">
        <v>386</v>
      </c>
      <c r="G595" s="245"/>
      <c r="H595" s="247" t="s">
        <v>1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4" t="s">
        <v>182</v>
      </c>
      <c r="AU595" s="254" t="s">
        <v>193</v>
      </c>
      <c r="AV595" s="13" t="s">
        <v>83</v>
      </c>
      <c r="AW595" s="13" t="s">
        <v>34</v>
      </c>
      <c r="AX595" s="13" t="s">
        <v>76</v>
      </c>
      <c r="AY595" s="254" t="s">
        <v>171</v>
      </c>
    </row>
    <row r="596" s="14" customFormat="1">
      <c r="A596" s="14"/>
      <c r="B596" s="255"/>
      <c r="C596" s="256"/>
      <c r="D596" s="246" t="s">
        <v>182</v>
      </c>
      <c r="E596" s="257" t="s">
        <v>1</v>
      </c>
      <c r="F596" s="258" t="s">
        <v>611</v>
      </c>
      <c r="G596" s="256"/>
      <c r="H596" s="259">
        <v>5.0490000000000004</v>
      </c>
      <c r="I596" s="260"/>
      <c r="J596" s="256"/>
      <c r="K596" s="256"/>
      <c r="L596" s="261"/>
      <c r="M596" s="262"/>
      <c r="N596" s="263"/>
      <c r="O596" s="263"/>
      <c r="P596" s="263"/>
      <c r="Q596" s="263"/>
      <c r="R596" s="263"/>
      <c r="S596" s="263"/>
      <c r="T596" s="26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5" t="s">
        <v>182</v>
      </c>
      <c r="AU596" s="265" t="s">
        <v>193</v>
      </c>
      <c r="AV596" s="14" t="s">
        <v>85</v>
      </c>
      <c r="AW596" s="14" t="s">
        <v>34</v>
      </c>
      <c r="AX596" s="14" t="s">
        <v>76</v>
      </c>
      <c r="AY596" s="265" t="s">
        <v>171</v>
      </c>
    </row>
    <row r="597" s="14" customFormat="1">
      <c r="A597" s="14"/>
      <c r="B597" s="255"/>
      <c r="C597" s="256"/>
      <c r="D597" s="246" t="s">
        <v>182</v>
      </c>
      <c r="E597" s="257" t="s">
        <v>1</v>
      </c>
      <c r="F597" s="258" t="s">
        <v>612</v>
      </c>
      <c r="G597" s="256"/>
      <c r="H597" s="259">
        <v>30.387499999999999</v>
      </c>
      <c r="I597" s="260"/>
      <c r="J597" s="256"/>
      <c r="K597" s="256"/>
      <c r="L597" s="261"/>
      <c r="M597" s="262"/>
      <c r="N597" s="263"/>
      <c r="O597" s="263"/>
      <c r="P597" s="263"/>
      <c r="Q597" s="263"/>
      <c r="R597" s="263"/>
      <c r="S597" s="263"/>
      <c r="T597" s="26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5" t="s">
        <v>182</v>
      </c>
      <c r="AU597" s="265" t="s">
        <v>193</v>
      </c>
      <c r="AV597" s="14" t="s">
        <v>85</v>
      </c>
      <c r="AW597" s="14" t="s">
        <v>34</v>
      </c>
      <c r="AX597" s="14" t="s">
        <v>76</v>
      </c>
      <c r="AY597" s="265" t="s">
        <v>171</v>
      </c>
    </row>
    <row r="598" s="14" customFormat="1">
      <c r="A598" s="14"/>
      <c r="B598" s="255"/>
      <c r="C598" s="256"/>
      <c r="D598" s="246" t="s">
        <v>182</v>
      </c>
      <c r="E598" s="257" t="s">
        <v>1</v>
      </c>
      <c r="F598" s="258" t="s">
        <v>613</v>
      </c>
      <c r="G598" s="256"/>
      <c r="H598" s="259">
        <v>8.234</v>
      </c>
      <c r="I598" s="260"/>
      <c r="J598" s="256"/>
      <c r="K598" s="256"/>
      <c r="L598" s="261"/>
      <c r="M598" s="262"/>
      <c r="N598" s="263"/>
      <c r="O598" s="263"/>
      <c r="P598" s="263"/>
      <c r="Q598" s="263"/>
      <c r="R598" s="263"/>
      <c r="S598" s="263"/>
      <c r="T598" s="26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5" t="s">
        <v>182</v>
      </c>
      <c r="AU598" s="265" t="s">
        <v>193</v>
      </c>
      <c r="AV598" s="14" t="s">
        <v>85</v>
      </c>
      <c r="AW598" s="14" t="s">
        <v>34</v>
      </c>
      <c r="AX598" s="14" t="s">
        <v>76</v>
      </c>
      <c r="AY598" s="265" t="s">
        <v>171</v>
      </c>
    </row>
    <row r="599" s="14" customFormat="1">
      <c r="A599" s="14"/>
      <c r="B599" s="255"/>
      <c r="C599" s="256"/>
      <c r="D599" s="246" t="s">
        <v>182</v>
      </c>
      <c r="E599" s="257" t="s">
        <v>1</v>
      </c>
      <c r="F599" s="258" t="s">
        <v>614</v>
      </c>
      <c r="G599" s="256"/>
      <c r="H599" s="259">
        <v>7.82775</v>
      </c>
      <c r="I599" s="260"/>
      <c r="J599" s="256"/>
      <c r="K599" s="256"/>
      <c r="L599" s="261"/>
      <c r="M599" s="262"/>
      <c r="N599" s="263"/>
      <c r="O599" s="263"/>
      <c r="P599" s="263"/>
      <c r="Q599" s="263"/>
      <c r="R599" s="263"/>
      <c r="S599" s="263"/>
      <c r="T599" s="26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5" t="s">
        <v>182</v>
      </c>
      <c r="AU599" s="265" t="s">
        <v>193</v>
      </c>
      <c r="AV599" s="14" t="s">
        <v>85</v>
      </c>
      <c r="AW599" s="14" t="s">
        <v>34</v>
      </c>
      <c r="AX599" s="14" t="s">
        <v>76</v>
      </c>
      <c r="AY599" s="265" t="s">
        <v>171</v>
      </c>
    </row>
    <row r="600" s="2" customFormat="1" ht="24.15" customHeight="1">
      <c r="A600" s="38"/>
      <c r="B600" s="39"/>
      <c r="C600" s="226" t="s">
        <v>615</v>
      </c>
      <c r="D600" s="226" t="s">
        <v>173</v>
      </c>
      <c r="E600" s="227" t="s">
        <v>616</v>
      </c>
      <c r="F600" s="228" t="s">
        <v>617</v>
      </c>
      <c r="G600" s="229" t="s">
        <v>438</v>
      </c>
      <c r="H600" s="230">
        <v>100.52500000000001</v>
      </c>
      <c r="I600" s="231"/>
      <c r="J600" s="232">
        <f>ROUND(I600*H600,2)</f>
        <v>0</v>
      </c>
      <c r="K600" s="228" t="s">
        <v>177</v>
      </c>
      <c r="L600" s="44"/>
      <c r="M600" s="233" t="s">
        <v>1</v>
      </c>
      <c r="N600" s="234" t="s">
        <v>41</v>
      </c>
      <c r="O600" s="91"/>
      <c r="P600" s="235">
        <f>O600*H600</f>
        <v>0</v>
      </c>
      <c r="Q600" s="235">
        <v>0.0015</v>
      </c>
      <c r="R600" s="235">
        <f>Q600*H600</f>
        <v>0.15078750000000002</v>
      </c>
      <c r="S600" s="235">
        <v>0</v>
      </c>
      <c r="T600" s="23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7" t="s">
        <v>178</v>
      </c>
      <c r="AT600" s="237" t="s">
        <v>173</v>
      </c>
      <c r="AU600" s="237" t="s">
        <v>193</v>
      </c>
      <c r="AY600" s="17" t="s">
        <v>171</v>
      </c>
      <c r="BE600" s="238">
        <f>IF(N600="základní",J600,0)</f>
        <v>0</v>
      </c>
      <c r="BF600" s="238">
        <f>IF(N600="snížená",J600,0)</f>
        <v>0</v>
      </c>
      <c r="BG600" s="238">
        <f>IF(N600="zákl. přenesená",J600,0)</f>
        <v>0</v>
      </c>
      <c r="BH600" s="238">
        <f>IF(N600="sníž. přenesená",J600,0)</f>
        <v>0</v>
      </c>
      <c r="BI600" s="238">
        <f>IF(N600="nulová",J600,0)</f>
        <v>0</v>
      </c>
      <c r="BJ600" s="17" t="s">
        <v>83</v>
      </c>
      <c r="BK600" s="238">
        <f>ROUND(I600*H600,2)</f>
        <v>0</v>
      </c>
      <c r="BL600" s="17" t="s">
        <v>178</v>
      </c>
      <c r="BM600" s="237" t="s">
        <v>618</v>
      </c>
    </row>
    <row r="601" s="2" customFormat="1">
      <c r="A601" s="38"/>
      <c r="B601" s="39"/>
      <c r="C601" s="40"/>
      <c r="D601" s="239" t="s">
        <v>180</v>
      </c>
      <c r="E601" s="40"/>
      <c r="F601" s="240" t="s">
        <v>619</v>
      </c>
      <c r="G601" s="40"/>
      <c r="H601" s="40"/>
      <c r="I601" s="241"/>
      <c r="J601" s="40"/>
      <c r="K601" s="40"/>
      <c r="L601" s="44"/>
      <c r="M601" s="242"/>
      <c r="N601" s="243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180</v>
      </c>
      <c r="AU601" s="17" t="s">
        <v>193</v>
      </c>
    </row>
    <row r="602" s="13" customFormat="1">
      <c r="A602" s="13"/>
      <c r="B602" s="244"/>
      <c r="C602" s="245"/>
      <c r="D602" s="246" t="s">
        <v>182</v>
      </c>
      <c r="E602" s="247" t="s">
        <v>1</v>
      </c>
      <c r="F602" s="248" t="s">
        <v>183</v>
      </c>
      <c r="G602" s="245"/>
      <c r="H602" s="247" t="s">
        <v>1</v>
      </c>
      <c r="I602" s="249"/>
      <c r="J602" s="245"/>
      <c r="K602" s="245"/>
      <c r="L602" s="250"/>
      <c r="M602" s="251"/>
      <c r="N602" s="252"/>
      <c r="O602" s="252"/>
      <c r="P602" s="252"/>
      <c r="Q602" s="252"/>
      <c r="R602" s="252"/>
      <c r="S602" s="252"/>
      <c r="T602" s="25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4" t="s">
        <v>182</v>
      </c>
      <c r="AU602" s="254" t="s">
        <v>193</v>
      </c>
      <c r="AV602" s="13" t="s">
        <v>83</v>
      </c>
      <c r="AW602" s="13" t="s">
        <v>34</v>
      </c>
      <c r="AX602" s="13" t="s">
        <v>76</v>
      </c>
      <c r="AY602" s="254" t="s">
        <v>171</v>
      </c>
    </row>
    <row r="603" s="13" customFormat="1">
      <c r="A603" s="13"/>
      <c r="B603" s="244"/>
      <c r="C603" s="245"/>
      <c r="D603" s="246" t="s">
        <v>182</v>
      </c>
      <c r="E603" s="247" t="s">
        <v>1</v>
      </c>
      <c r="F603" s="248" t="s">
        <v>184</v>
      </c>
      <c r="G603" s="245"/>
      <c r="H603" s="247" t="s">
        <v>1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4" t="s">
        <v>182</v>
      </c>
      <c r="AU603" s="254" t="s">
        <v>193</v>
      </c>
      <c r="AV603" s="13" t="s">
        <v>83</v>
      </c>
      <c r="AW603" s="13" t="s">
        <v>34</v>
      </c>
      <c r="AX603" s="13" t="s">
        <v>76</v>
      </c>
      <c r="AY603" s="254" t="s">
        <v>171</v>
      </c>
    </row>
    <row r="604" s="13" customFormat="1">
      <c r="A604" s="13"/>
      <c r="B604" s="244"/>
      <c r="C604" s="245"/>
      <c r="D604" s="246" t="s">
        <v>182</v>
      </c>
      <c r="E604" s="247" t="s">
        <v>1</v>
      </c>
      <c r="F604" s="248" t="s">
        <v>386</v>
      </c>
      <c r="G604" s="245"/>
      <c r="H604" s="247" t="s">
        <v>1</v>
      </c>
      <c r="I604" s="249"/>
      <c r="J604" s="245"/>
      <c r="K604" s="245"/>
      <c r="L604" s="250"/>
      <c r="M604" s="251"/>
      <c r="N604" s="252"/>
      <c r="O604" s="252"/>
      <c r="P604" s="252"/>
      <c r="Q604" s="252"/>
      <c r="R604" s="252"/>
      <c r="S604" s="252"/>
      <c r="T604" s="25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54" t="s">
        <v>182</v>
      </c>
      <c r="AU604" s="254" t="s">
        <v>193</v>
      </c>
      <c r="AV604" s="13" t="s">
        <v>83</v>
      </c>
      <c r="AW604" s="13" t="s">
        <v>34</v>
      </c>
      <c r="AX604" s="13" t="s">
        <v>76</v>
      </c>
      <c r="AY604" s="254" t="s">
        <v>171</v>
      </c>
    </row>
    <row r="605" s="14" customFormat="1">
      <c r="A605" s="14"/>
      <c r="B605" s="255"/>
      <c r="C605" s="256"/>
      <c r="D605" s="246" t="s">
        <v>182</v>
      </c>
      <c r="E605" s="257" t="s">
        <v>1</v>
      </c>
      <c r="F605" s="258" t="s">
        <v>620</v>
      </c>
      <c r="G605" s="256"/>
      <c r="H605" s="259">
        <v>10.18</v>
      </c>
      <c r="I605" s="260"/>
      <c r="J605" s="256"/>
      <c r="K605" s="256"/>
      <c r="L605" s="261"/>
      <c r="M605" s="262"/>
      <c r="N605" s="263"/>
      <c r="O605" s="263"/>
      <c r="P605" s="263"/>
      <c r="Q605" s="263"/>
      <c r="R605" s="263"/>
      <c r="S605" s="263"/>
      <c r="T605" s="26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5" t="s">
        <v>182</v>
      </c>
      <c r="AU605" s="265" t="s">
        <v>193</v>
      </c>
      <c r="AV605" s="14" t="s">
        <v>85</v>
      </c>
      <c r="AW605" s="14" t="s">
        <v>34</v>
      </c>
      <c r="AX605" s="14" t="s">
        <v>76</v>
      </c>
      <c r="AY605" s="265" t="s">
        <v>171</v>
      </c>
    </row>
    <row r="606" s="14" customFormat="1">
      <c r="A606" s="14"/>
      <c r="B606" s="255"/>
      <c r="C606" s="256"/>
      <c r="D606" s="246" t="s">
        <v>182</v>
      </c>
      <c r="E606" s="257" t="s">
        <v>1</v>
      </c>
      <c r="F606" s="258" t="s">
        <v>621</v>
      </c>
      <c r="G606" s="256"/>
      <c r="H606" s="259">
        <v>64.870000000000005</v>
      </c>
      <c r="I606" s="260"/>
      <c r="J606" s="256"/>
      <c r="K606" s="256"/>
      <c r="L606" s="261"/>
      <c r="M606" s="262"/>
      <c r="N606" s="263"/>
      <c r="O606" s="263"/>
      <c r="P606" s="263"/>
      <c r="Q606" s="263"/>
      <c r="R606" s="263"/>
      <c r="S606" s="263"/>
      <c r="T606" s="26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5" t="s">
        <v>182</v>
      </c>
      <c r="AU606" s="265" t="s">
        <v>193</v>
      </c>
      <c r="AV606" s="14" t="s">
        <v>85</v>
      </c>
      <c r="AW606" s="14" t="s">
        <v>34</v>
      </c>
      <c r="AX606" s="14" t="s">
        <v>76</v>
      </c>
      <c r="AY606" s="265" t="s">
        <v>171</v>
      </c>
    </row>
    <row r="607" s="14" customFormat="1">
      <c r="A607" s="14"/>
      <c r="B607" s="255"/>
      <c r="C607" s="256"/>
      <c r="D607" s="246" t="s">
        <v>182</v>
      </c>
      <c r="E607" s="257" t="s">
        <v>1</v>
      </c>
      <c r="F607" s="258" t="s">
        <v>622</v>
      </c>
      <c r="G607" s="256"/>
      <c r="H607" s="259">
        <v>17.379999999999999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5" t="s">
        <v>182</v>
      </c>
      <c r="AU607" s="265" t="s">
        <v>193</v>
      </c>
      <c r="AV607" s="14" t="s">
        <v>85</v>
      </c>
      <c r="AW607" s="14" t="s">
        <v>34</v>
      </c>
      <c r="AX607" s="14" t="s">
        <v>76</v>
      </c>
      <c r="AY607" s="265" t="s">
        <v>171</v>
      </c>
    </row>
    <row r="608" s="14" customFormat="1">
      <c r="A608" s="14"/>
      <c r="B608" s="255"/>
      <c r="C608" s="256"/>
      <c r="D608" s="246" t="s">
        <v>182</v>
      </c>
      <c r="E608" s="257" t="s">
        <v>1</v>
      </c>
      <c r="F608" s="258" t="s">
        <v>623</v>
      </c>
      <c r="G608" s="256"/>
      <c r="H608" s="259">
        <v>8.0950000000000006</v>
      </c>
      <c r="I608" s="260"/>
      <c r="J608" s="256"/>
      <c r="K608" s="256"/>
      <c r="L608" s="261"/>
      <c r="M608" s="262"/>
      <c r="N608" s="263"/>
      <c r="O608" s="263"/>
      <c r="P608" s="263"/>
      <c r="Q608" s="263"/>
      <c r="R608" s="263"/>
      <c r="S608" s="263"/>
      <c r="T608" s="26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5" t="s">
        <v>182</v>
      </c>
      <c r="AU608" s="265" t="s">
        <v>193</v>
      </c>
      <c r="AV608" s="14" t="s">
        <v>85</v>
      </c>
      <c r="AW608" s="14" t="s">
        <v>34</v>
      </c>
      <c r="AX608" s="14" t="s">
        <v>76</v>
      </c>
      <c r="AY608" s="265" t="s">
        <v>171</v>
      </c>
    </row>
    <row r="609" s="2" customFormat="1" ht="24.15" customHeight="1">
      <c r="A609" s="38"/>
      <c r="B609" s="39"/>
      <c r="C609" s="226" t="s">
        <v>624</v>
      </c>
      <c r="D609" s="226" t="s">
        <v>173</v>
      </c>
      <c r="E609" s="227" t="s">
        <v>625</v>
      </c>
      <c r="F609" s="228" t="s">
        <v>626</v>
      </c>
      <c r="G609" s="229" t="s">
        <v>438</v>
      </c>
      <c r="H609" s="230">
        <v>163.875</v>
      </c>
      <c r="I609" s="231"/>
      <c r="J609" s="232">
        <f>ROUND(I609*H609,2)</f>
        <v>0</v>
      </c>
      <c r="K609" s="228" t="s">
        <v>177</v>
      </c>
      <c r="L609" s="44"/>
      <c r="M609" s="233" t="s">
        <v>1</v>
      </c>
      <c r="N609" s="234" t="s">
        <v>41</v>
      </c>
      <c r="O609" s="91"/>
      <c r="P609" s="235">
        <f>O609*H609</f>
        <v>0</v>
      </c>
      <c r="Q609" s="235">
        <v>0</v>
      </c>
      <c r="R609" s="235">
        <f>Q609*H609</f>
        <v>0</v>
      </c>
      <c r="S609" s="235">
        <v>0</v>
      </c>
      <c r="T609" s="236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7" t="s">
        <v>178</v>
      </c>
      <c r="AT609" s="237" t="s">
        <v>173</v>
      </c>
      <c r="AU609" s="237" t="s">
        <v>193</v>
      </c>
      <c r="AY609" s="17" t="s">
        <v>171</v>
      </c>
      <c r="BE609" s="238">
        <f>IF(N609="základní",J609,0)</f>
        <v>0</v>
      </c>
      <c r="BF609" s="238">
        <f>IF(N609="snížená",J609,0)</f>
        <v>0</v>
      </c>
      <c r="BG609" s="238">
        <f>IF(N609="zákl. přenesená",J609,0)</f>
        <v>0</v>
      </c>
      <c r="BH609" s="238">
        <f>IF(N609="sníž. přenesená",J609,0)</f>
        <v>0</v>
      </c>
      <c r="BI609" s="238">
        <f>IF(N609="nulová",J609,0)</f>
        <v>0</v>
      </c>
      <c r="BJ609" s="17" t="s">
        <v>83</v>
      </c>
      <c r="BK609" s="238">
        <f>ROUND(I609*H609,2)</f>
        <v>0</v>
      </c>
      <c r="BL609" s="17" t="s">
        <v>178</v>
      </c>
      <c r="BM609" s="237" t="s">
        <v>627</v>
      </c>
    </row>
    <row r="610" s="2" customFormat="1">
      <c r="A610" s="38"/>
      <c r="B610" s="39"/>
      <c r="C610" s="40"/>
      <c r="D610" s="239" t="s">
        <v>180</v>
      </c>
      <c r="E610" s="40"/>
      <c r="F610" s="240" t="s">
        <v>628</v>
      </c>
      <c r="G610" s="40"/>
      <c r="H610" s="40"/>
      <c r="I610" s="241"/>
      <c r="J610" s="40"/>
      <c r="K610" s="40"/>
      <c r="L610" s="44"/>
      <c r="M610" s="242"/>
      <c r="N610" s="243"/>
      <c r="O610" s="91"/>
      <c r="P610" s="91"/>
      <c r="Q610" s="91"/>
      <c r="R610" s="91"/>
      <c r="S610" s="91"/>
      <c r="T610" s="92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7" t="s">
        <v>180</v>
      </c>
      <c r="AU610" s="17" t="s">
        <v>193</v>
      </c>
    </row>
    <row r="611" s="13" customFormat="1">
      <c r="A611" s="13"/>
      <c r="B611" s="244"/>
      <c r="C611" s="245"/>
      <c r="D611" s="246" t="s">
        <v>182</v>
      </c>
      <c r="E611" s="247" t="s">
        <v>1</v>
      </c>
      <c r="F611" s="248" t="s">
        <v>183</v>
      </c>
      <c r="G611" s="245"/>
      <c r="H611" s="247" t="s">
        <v>1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4" t="s">
        <v>182</v>
      </c>
      <c r="AU611" s="254" t="s">
        <v>193</v>
      </c>
      <c r="AV611" s="13" t="s">
        <v>83</v>
      </c>
      <c r="AW611" s="13" t="s">
        <v>34</v>
      </c>
      <c r="AX611" s="13" t="s">
        <v>76</v>
      </c>
      <c r="AY611" s="254" t="s">
        <v>171</v>
      </c>
    </row>
    <row r="612" s="13" customFormat="1">
      <c r="A612" s="13"/>
      <c r="B612" s="244"/>
      <c r="C612" s="245"/>
      <c r="D612" s="246" t="s">
        <v>182</v>
      </c>
      <c r="E612" s="247" t="s">
        <v>1</v>
      </c>
      <c r="F612" s="248" t="s">
        <v>184</v>
      </c>
      <c r="G612" s="245"/>
      <c r="H612" s="247" t="s">
        <v>1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4" t="s">
        <v>182</v>
      </c>
      <c r="AU612" s="254" t="s">
        <v>193</v>
      </c>
      <c r="AV612" s="13" t="s">
        <v>83</v>
      </c>
      <c r="AW612" s="13" t="s">
        <v>34</v>
      </c>
      <c r="AX612" s="13" t="s">
        <v>76</v>
      </c>
      <c r="AY612" s="254" t="s">
        <v>171</v>
      </c>
    </row>
    <row r="613" s="13" customFormat="1">
      <c r="A613" s="13"/>
      <c r="B613" s="244"/>
      <c r="C613" s="245"/>
      <c r="D613" s="246" t="s">
        <v>182</v>
      </c>
      <c r="E613" s="247" t="s">
        <v>1</v>
      </c>
      <c r="F613" s="248" t="s">
        <v>386</v>
      </c>
      <c r="G613" s="245"/>
      <c r="H613" s="247" t="s">
        <v>1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54" t="s">
        <v>182</v>
      </c>
      <c r="AU613" s="254" t="s">
        <v>193</v>
      </c>
      <c r="AV613" s="13" t="s">
        <v>83</v>
      </c>
      <c r="AW613" s="13" t="s">
        <v>34</v>
      </c>
      <c r="AX613" s="13" t="s">
        <v>76</v>
      </c>
      <c r="AY613" s="254" t="s">
        <v>171</v>
      </c>
    </row>
    <row r="614" s="14" customFormat="1">
      <c r="A614" s="14"/>
      <c r="B614" s="255"/>
      <c r="C614" s="256"/>
      <c r="D614" s="246" t="s">
        <v>182</v>
      </c>
      <c r="E614" s="257" t="s">
        <v>1</v>
      </c>
      <c r="F614" s="258" t="s">
        <v>620</v>
      </c>
      <c r="G614" s="256"/>
      <c r="H614" s="259">
        <v>10.18</v>
      </c>
      <c r="I614" s="260"/>
      <c r="J614" s="256"/>
      <c r="K614" s="256"/>
      <c r="L614" s="261"/>
      <c r="M614" s="262"/>
      <c r="N614" s="263"/>
      <c r="O614" s="263"/>
      <c r="P614" s="263"/>
      <c r="Q614" s="263"/>
      <c r="R614" s="263"/>
      <c r="S614" s="263"/>
      <c r="T614" s="26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5" t="s">
        <v>182</v>
      </c>
      <c r="AU614" s="265" t="s">
        <v>193</v>
      </c>
      <c r="AV614" s="14" t="s">
        <v>85</v>
      </c>
      <c r="AW614" s="14" t="s">
        <v>34</v>
      </c>
      <c r="AX614" s="14" t="s">
        <v>76</v>
      </c>
      <c r="AY614" s="265" t="s">
        <v>171</v>
      </c>
    </row>
    <row r="615" s="14" customFormat="1">
      <c r="A615" s="14"/>
      <c r="B615" s="255"/>
      <c r="C615" s="256"/>
      <c r="D615" s="246" t="s">
        <v>182</v>
      </c>
      <c r="E615" s="257" t="s">
        <v>1</v>
      </c>
      <c r="F615" s="258" t="s">
        <v>621</v>
      </c>
      <c r="G615" s="256"/>
      <c r="H615" s="259">
        <v>64.870000000000005</v>
      </c>
      <c r="I615" s="260"/>
      <c r="J615" s="256"/>
      <c r="K615" s="256"/>
      <c r="L615" s="261"/>
      <c r="M615" s="262"/>
      <c r="N615" s="263"/>
      <c r="O615" s="263"/>
      <c r="P615" s="263"/>
      <c r="Q615" s="263"/>
      <c r="R615" s="263"/>
      <c r="S615" s="263"/>
      <c r="T615" s="26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5" t="s">
        <v>182</v>
      </c>
      <c r="AU615" s="265" t="s">
        <v>193</v>
      </c>
      <c r="AV615" s="14" t="s">
        <v>85</v>
      </c>
      <c r="AW615" s="14" t="s">
        <v>34</v>
      </c>
      <c r="AX615" s="14" t="s">
        <v>76</v>
      </c>
      <c r="AY615" s="265" t="s">
        <v>171</v>
      </c>
    </row>
    <row r="616" s="14" customFormat="1">
      <c r="A616" s="14"/>
      <c r="B616" s="255"/>
      <c r="C616" s="256"/>
      <c r="D616" s="246" t="s">
        <v>182</v>
      </c>
      <c r="E616" s="257" t="s">
        <v>1</v>
      </c>
      <c r="F616" s="258" t="s">
        <v>622</v>
      </c>
      <c r="G616" s="256"/>
      <c r="H616" s="259">
        <v>17.379999999999999</v>
      </c>
      <c r="I616" s="260"/>
      <c r="J616" s="256"/>
      <c r="K616" s="256"/>
      <c r="L616" s="261"/>
      <c r="M616" s="262"/>
      <c r="N616" s="263"/>
      <c r="O616" s="263"/>
      <c r="P616" s="263"/>
      <c r="Q616" s="263"/>
      <c r="R616" s="263"/>
      <c r="S616" s="263"/>
      <c r="T616" s="26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5" t="s">
        <v>182</v>
      </c>
      <c r="AU616" s="265" t="s">
        <v>193</v>
      </c>
      <c r="AV616" s="14" t="s">
        <v>85</v>
      </c>
      <c r="AW616" s="14" t="s">
        <v>34</v>
      </c>
      <c r="AX616" s="14" t="s">
        <v>76</v>
      </c>
      <c r="AY616" s="265" t="s">
        <v>171</v>
      </c>
    </row>
    <row r="617" s="14" customFormat="1">
      <c r="A617" s="14"/>
      <c r="B617" s="255"/>
      <c r="C617" s="256"/>
      <c r="D617" s="246" t="s">
        <v>182</v>
      </c>
      <c r="E617" s="257" t="s">
        <v>1</v>
      </c>
      <c r="F617" s="258" t="s">
        <v>623</v>
      </c>
      <c r="G617" s="256"/>
      <c r="H617" s="259">
        <v>8.0950000000000006</v>
      </c>
      <c r="I617" s="260"/>
      <c r="J617" s="256"/>
      <c r="K617" s="256"/>
      <c r="L617" s="261"/>
      <c r="M617" s="262"/>
      <c r="N617" s="263"/>
      <c r="O617" s="263"/>
      <c r="P617" s="263"/>
      <c r="Q617" s="263"/>
      <c r="R617" s="263"/>
      <c r="S617" s="263"/>
      <c r="T617" s="26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5" t="s">
        <v>182</v>
      </c>
      <c r="AU617" s="265" t="s">
        <v>193</v>
      </c>
      <c r="AV617" s="14" t="s">
        <v>85</v>
      </c>
      <c r="AW617" s="14" t="s">
        <v>34</v>
      </c>
      <c r="AX617" s="14" t="s">
        <v>76</v>
      </c>
      <c r="AY617" s="265" t="s">
        <v>171</v>
      </c>
    </row>
    <row r="618" s="14" customFormat="1">
      <c r="A618" s="14"/>
      <c r="B618" s="255"/>
      <c r="C618" s="256"/>
      <c r="D618" s="246" t="s">
        <v>182</v>
      </c>
      <c r="E618" s="257" t="s">
        <v>1</v>
      </c>
      <c r="F618" s="258" t="s">
        <v>629</v>
      </c>
      <c r="G618" s="256"/>
      <c r="H618" s="259">
        <v>63.350000000000001</v>
      </c>
      <c r="I618" s="260"/>
      <c r="J618" s="256"/>
      <c r="K618" s="256"/>
      <c r="L618" s="261"/>
      <c r="M618" s="262"/>
      <c r="N618" s="263"/>
      <c r="O618" s="263"/>
      <c r="P618" s="263"/>
      <c r="Q618" s="263"/>
      <c r="R618" s="263"/>
      <c r="S618" s="263"/>
      <c r="T618" s="26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5" t="s">
        <v>182</v>
      </c>
      <c r="AU618" s="265" t="s">
        <v>193</v>
      </c>
      <c r="AV618" s="14" t="s">
        <v>85</v>
      </c>
      <c r="AW618" s="14" t="s">
        <v>34</v>
      </c>
      <c r="AX618" s="14" t="s">
        <v>76</v>
      </c>
      <c r="AY618" s="265" t="s">
        <v>171</v>
      </c>
    </row>
    <row r="619" s="2" customFormat="1" ht="24.15" customHeight="1">
      <c r="A619" s="38"/>
      <c r="B619" s="39"/>
      <c r="C619" s="267" t="s">
        <v>630</v>
      </c>
      <c r="D619" s="267" t="s">
        <v>284</v>
      </c>
      <c r="E619" s="268" t="s">
        <v>631</v>
      </c>
      <c r="F619" s="269" t="s">
        <v>632</v>
      </c>
      <c r="G619" s="270" t="s">
        <v>438</v>
      </c>
      <c r="H619" s="271">
        <v>180.26300000000001</v>
      </c>
      <c r="I619" s="272"/>
      <c r="J619" s="273">
        <f>ROUND(I619*H619,2)</f>
        <v>0</v>
      </c>
      <c r="K619" s="269" t="s">
        <v>177</v>
      </c>
      <c r="L619" s="274"/>
      <c r="M619" s="275" t="s">
        <v>1</v>
      </c>
      <c r="N619" s="276" t="s">
        <v>41</v>
      </c>
      <c r="O619" s="91"/>
      <c r="P619" s="235">
        <f>O619*H619</f>
        <v>0</v>
      </c>
      <c r="Q619" s="235">
        <v>0.00010000000000000001</v>
      </c>
      <c r="R619" s="235">
        <f>Q619*H619</f>
        <v>0.018026300000000002</v>
      </c>
      <c r="S619" s="235">
        <v>0</v>
      </c>
      <c r="T619" s="236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37" t="s">
        <v>220</v>
      </c>
      <c r="AT619" s="237" t="s">
        <v>284</v>
      </c>
      <c r="AU619" s="237" t="s">
        <v>193</v>
      </c>
      <c r="AY619" s="17" t="s">
        <v>171</v>
      </c>
      <c r="BE619" s="238">
        <f>IF(N619="základní",J619,0)</f>
        <v>0</v>
      </c>
      <c r="BF619" s="238">
        <f>IF(N619="snížená",J619,0)</f>
        <v>0</v>
      </c>
      <c r="BG619" s="238">
        <f>IF(N619="zákl. přenesená",J619,0)</f>
        <v>0</v>
      </c>
      <c r="BH619" s="238">
        <f>IF(N619="sníž. přenesená",J619,0)</f>
        <v>0</v>
      </c>
      <c r="BI619" s="238">
        <f>IF(N619="nulová",J619,0)</f>
        <v>0</v>
      </c>
      <c r="BJ619" s="17" t="s">
        <v>83</v>
      </c>
      <c r="BK619" s="238">
        <f>ROUND(I619*H619,2)</f>
        <v>0</v>
      </c>
      <c r="BL619" s="17" t="s">
        <v>178</v>
      </c>
      <c r="BM619" s="237" t="s">
        <v>633</v>
      </c>
    </row>
    <row r="620" s="14" customFormat="1">
      <c r="A620" s="14"/>
      <c r="B620" s="255"/>
      <c r="C620" s="256"/>
      <c r="D620" s="246" t="s">
        <v>182</v>
      </c>
      <c r="E620" s="256"/>
      <c r="F620" s="258" t="s">
        <v>634</v>
      </c>
      <c r="G620" s="256"/>
      <c r="H620" s="259">
        <v>180.26300000000001</v>
      </c>
      <c r="I620" s="260"/>
      <c r="J620" s="256"/>
      <c r="K620" s="256"/>
      <c r="L620" s="261"/>
      <c r="M620" s="262"/>
      <c r="N620" s="263"/>
      <c r="O620" s="263"/>
      <c r="P620" s="263"/>
      <c r="Q620" s="263"/>
      <c r="R620" s="263"/>
      <c r="S620" s="263"/>
      <c r="T620" s="26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5" t="s">
        <v>182</v>
      </c>
      <c r="AU620" s="265" t="s">
        <v>193</v>
      </c>
      <c r="AV620" s="14" t="s">
        <v>85</v>
      </c>
      <c r="AW620" s="14" t="s">
        <v>4</v>
      </c>
      <c r="AX620" s="14" t="s">
        <v>83</v>
      </c>
      <c r="AY620" s="265" t="s">
        <v>171</v>
      </c>
    </row>
    <row r="621" s="2" customFormat="1" ht="24.15" customHeight="1">
      <c r="A621" s="38"/>
      <c r="B621" s="39"/>
      <c r="C621" s="226" t="s">
        <v>635</v>
      </c>
      <c r="D621" s="226" t="s">
        <v>173</v>
      </c>
      <c r="E621" s="227" t="s">
        <v>636</v>
      </c>
      <c r="F621" s="228" t="s">
        <v>637</v>
      </c>
      <c r="G621" s="229" t="s">
        <v>438</v>
      </c>
      <c r="H621" s="230">
        <v>100.52500000000001</v>
      </c>
      <c r="I621" s="231"/>
      <c r="J621" s="232">
        <f>ROUND(I621*H621,2)</f>
        <v>0</v>
      </c>
      <c r="K621" s="228" t="s">
        <v>177</v>
      </c>
      <c r="L621" s="44"/>
      <c r="M621" s="233" t="s">
        <v>1</v>
      </c>
      <c r="N621" s="234" t="s">
        <v>41</v>
      </c>
      <c r="O621" s="91"/>
      <c r="P621" s="235">
        <f>O621*H621</f>
        <v>0</v>
      </c>
      <c r="Q621" s="235">
        <v>0</v>
      </c>
      <c r="R621" s="235">
        <f>Q621*H621</f>
        <v>0</v>
      </c>
      <c r="S621" s="235">
        <v>0</v>
      </c>
      <c r="T621" s="236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37" t="s">
        <v>178</v>
      </c>
      <c r="AT621" s="237" t="s">
        <v>173</v>
      </c>
      <c r="AU621" s="237" t="s">
        <v>193</v>
      </c>
      <c r="AY621" s="17" t="s">
        <v>171</v>
      </c>
      <c r="BE621" s="238">
        <f>IF(N621="základní",J621,0)</f>
        <v>0</v>
      </c>
      <c r="BF621" s="238">
        <f>IF(N621="snížená",J621,0)</f>
        <v>0</v>
      </c>
      <c r="BG621" s="238">
        <f>IF(N621="zákl. přenesená",J621,0)</f>
        <v>0</v>
      </c>
      <c r="BH621" s="238">
        <f>IF(N621="sníž. přenesená",J621,0)</f>
        <v>0</v>
      </c>
      <c r="BI621" s="238">
        <f>IF(N621="nulová",J621,0)</f>
        <v>0</v>
      </c>
      <c r="BJ621" s="17" t="s">
        <v>83</v>
      </c>
      <c r="BK621" s="238">
        <f>ROUND(I621*H621,2)</f>
        <v>0</v>
      </c>
      <c r="BL621" s="17" t="s">
        <v>178</v>
      </c>
      <c r="BM621" s="237" t="s">
        <v>638</v>
      </c>
    </row>
    <row r="622" s="2" customFormat="1">
      <c r="A622" s="38"/>
      <c r="B622" s="39"/>
      <c r="C622" s="40"/>
      <c r="D622" s="239" t="s">
        <v>180</v>
      </c>
      <c r="E622" s="40"/>
      <c r="F622" s="240" t="s">
        <v>639</v>
      </c>
      <c r="G622" s="40"/>
      <c r="H622" s="40"/>
      <c r="I622" s="241"/>
      <c r="J622" s="40"/>
      <c r="K622" s="40"/>
      <c r="L622" s="44"/>
      <c r="M622" s="242"/>
      <c r="N622" s="243"/>
      <c r="O622" s="91"/>
      <c r="P622" s="91"/>
      <c r="Q622" s="91"/>
      <c r="R622" s="91"/>
      <c r="S622" s="91"/>
      <c r="T622" s="92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180</v>
      </c>
      <c r="AU622" s="17" t="s">
        <v>193</v>
      </c>
    </row>
    <row r="623" s="13" customFormat="1">
      <c r="A623" s="13"/>
      <c r="B623" s="244"/>
      <c r="C623" s="245"/>
      <c r="D623" s="246" t="s">
        <v>182</v>
      </c>
      <c r="E623" s="247" t="s">
        <v>1</v>
      </c>
      <c r="F623" s="248" t="s">
        <v>183</v>
      </c>
      <c r="G623" s="245"/>
      <c r="H623" s="247" t="s">
        <v>1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4" t="s">
        <v>182</v>
      </c>
      <c r="AU623" s="254" t="s">
        <v>193</v>
      </c>
      <c r="AV623" s="13" t="s">
        <v>83</v>
      </c>
      <c r="AW623" s="13" t="s">
        <v>34</v>
      </c>
      <c r="AX623" s="13" t="s">
        <v>76</v>
      </c>
      <c r="AY623" s="254" t="s">
        <v>171</v>
      </c>
    </row>
    <row r="624" s="13" customFormat="1">
      <c r="A624" s="13"/>
      <c r="B624" s="244"/>
      <c r="C624" s="245"/>
      <c r="D624" s="246" t="s">
        <v>182</v>
      </c>
      <c r="E624" s="247" t="s">
        <v>1</v>
      </c>
      <c r="F624" s="248" t="s">
        <v>184</v>
      </c>
      <c r="G624" s="245"/>
      <c r="H624" s="247" t="s">
        <v>1</v>
      </c>
      <c r="I624" s="249"/>
      <c r="J624" s="245"/>
      <c r="K624" s="245"/>
      <c r="L624" s="250"/>
      <c r="M624" s="251"/>
      <c r="N624" s="252"/>
      <c r="O624" s="252"/>
      <c r="P624" s="252"/>
      <c r="Q624" s="252"/>
      <c r="R624" s="252"/>
      <c r="S624" s="252"/>
      <c r="T624" s="25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4" t="s">
        <v>182</v>
      </c>
      <c r="AU624" s="254" t="s">
        <v>193</v>
      </c>
      <c r="AV624" s="13" t="s">
        <v>83</v>
      </c>
      <c r="AW624" s="13" t="s">
        <v>34</v>
      </c>
      <c r="AX624" s="13" t="s">
        <v>76</v>
      </c>
      <c r="AY624" s="254" t="s">
        <v>171</v>
      </c>
    </row>
    <row r="625" s="13" customFormat="1">
      <c r="A625" s="13"/>
      <c r="B625" s="244"/>
      <c r="C625" s="245"/>
      <c r="D625" s="246" t="s">
        <v>182</v>
      </c>
      <c r="E625" s="247" t="s">
        <v>1</v>
      </c>
      <c r="F625" s="248" t="s">
        <v>386</v>
      </c>
      <c r="G625" s="245"/>
      <c r="H625" s="247" t="s">
        <v>1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4" t="s">
        <v>182</v>
      </c>
      <c r="AU625" s="254" t="s">
        <v>193</v>
      </c>
      <c r="AV625" s="13" t="s">
        <v>83</v>
      </c>
      <c r="AW625" s="13" t="s">
        <v>34</v>
      </c>
      <c r="AX625" s="13" t="s">
        <v>76</v>
      </c>
      <c r="AY625" s="254" t="s">
        <v>171</v>
      </c>
    </row>
    <row r="626" s="14" customFormat="1">
      <c r="A626" s="14"/>
      <c r="B626" s="255"/>
      <c r="C626" s="256"/>
      <c r="D626" s="246" t="s">
        <v>182</v>
      </c>
      <c r="E626" s="257" t="s">
        <v>1</v>
      </c>
      <c r="F626" s="258" t="s">
        <v>620</v>
      </c>
      <c r="G626" s="256"/>
      <c r="H626" s="259">
        <v>10.18</v>
      </c>
      <c r="I626" s="260"/>
      <c r="J626" s="256"/>
      <c r="K626" s="256"/>
      <c r="L626" s="261"/>
      <c r="M626" s="262"/>
      <c r="N626" s="263"/>
      <c r="O626" s="263"/>
      <c r="P626" s="263"/>
      <c r="Q626" s="263"/>
      <c r="R626" s="263"/>
      <c r="S626" s="263"/>
      <c r="T626" s="26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5" t="s">
        <v>182</v>
      </c>
      <c r="AU626" s="265" t="s">
        <v>193</v>
      </c>
      <c r="AV626" s="14" t="s">
        <v>85</v>
      </c>
      <c r="AW626" s="14" t="s">
        <v>34</v>
      </c>
      <c r="AX626" s="14" t="s">
        <v>76</v>
      </c>
      <c r="AY626" s="265" t="s">
        <v>171</v>
      </c>
    </row>
    <row r="627" s="14" customFormat="1">
      <c r="A627" s="14"/>
      <c r="B627" s="255"/>
      <c r="C627" s="256"/>
      <c r="D627" s="246" t="s">
        <v>182</v>
      </c>
      <c r="E627" s="257" t="s">
        <v>1</v>
      </c>
      <c r="F627" s="258" t="s">
        <v>621</v>
      </c>
      <c r="G627" s="256"/>
      <c r="H627" s="259">
        <v>64.870000000000005</v>
      </c>
      <c r="I627" s="260"/>
      <c r="J627" s="256"/>
      <c r="K627" s="256"/>
      <c r="L627" s="261"/>
      <c r="M627" s="262"/>
      <c r="N627" s="263"/>
      <c r="O627" s="263"/>
      <c r="P627" s="263"/>
      <c r="Q627" s="263"/>
      <c r="R627" s="263"/>
      <c r="S627" s="263"/>
      <c r="T627" s="26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5" t="s">
        <v>182</v>
      </c>
      <c r="AU627" s="265" t="s">
        <v>193</v>
      </c>
      <c r="AV627" s="14" t="s">
        <v>85</v>
      </c>
      <c r="AW627" s="14" t="s">
        <v>34</v>
      </c>
      <c r="AX627" s="14" t="s">
        <v>76</v>
      </c>
      <c r="AY627" s="265" t="s">
        <v>171</v>
      </c>
    </row>
    <row r="628" s="14" customFormat="1">
      <c r="A628" s="14"/>
      <c r="B628" s="255"/>
      <c r="C628" s="256"/>
      <c r="D628" s="246" t="s">
        <v>182</v>
      </c>
      <c r="E628" s="257" t="s">
        <v>1</v>
      </c>
      <c r="F628" s="258" t="s">
        <v>622</v>
      </c>
      <c r="G628" s="256"/>
      <c r="H628" s="259">
        <v>17.379999999999999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5" t="s">
        <v>182</v>
      </c>
      <c r="AU628" s="265" t="s">
        <v>193</v>
      </c>
      <c r="AV628" s="14" t="s">
        <v>85</v>
      </c>
      <c r="AW628" s="14" t="s">
        <v>34</v>
      </c>
      <c r="AX628" s="14" t="s">
        <v>76</v>
      </c>
      <c r="AY628" s="265" t="s">
        <v>171</v>
      </c>
    </row>
    <row r="629" s="14" customFormat="1">
      <c r="A629" s="14"/>
      <c r="B629" s="255"/>
      <c r="C629" s="256"/>
      <c r="D629" s="246" t="s">
        <v>182</v>
      </c>
      <c r="E629" s="257" t="s">
        <v>1</v>
      </c>
      <c r="F629" s="258" t="s">
        <v>623</v>
      </c>
      <c r="G629" s="256"/>
      <c r="H629" s="259">
        <v>8.0950000000000006</v>
      </c>
      <c r="I629" s="260"/>
      <c r="J629" s="256"/>
      <c r="K629" s="256"/>
      <c r="L629" s="261"/>
      <c r="M629" s="262"/>
      <c r="N629" s="263"/>
      <c r="O629" s="263"/>
      <c r="P629" s="263"/>
      <c r="Q629" s="263"/>
      <c r="R629" s="263"/>
      <c r="S629" s="263"/>
      <c r="T629" s="26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5" t="s">
        <v>182</v>
      </c>
      <c r="AU629" s="265" t="s">
        <v>193</v>
      </c>
      <c r="AV629" s="14" t="s">
        <v>85</v>
      </c>
      <c r="AW629" s="14" t="s">
        <v>34</v>
      </c>
      <c r="AX629" s="14" t="s">
        <v>76</v>
      </c>
      <c r="AY629" s="265" t="s">
        <v>171</v>
      </c>
    </row>
    <row r="630" s="2" customFormat="1" ht="16.5" customHeight="1">
      <c r="A630" s="38"/>
      <c r="B630" s="39"/>
      <c r="C630" s="267" t="s">
        <v>640</v>
      </c>
      <c r="D630" s="267" t="s">
        <v>284</v>
      </c>
      <c r="E630" s="268" t="s">
        <v>641</v>
      </c>
      <c r="F630" s="269" t="s">
        <v>642</v>
      </c>
      <c r="G630" s="270" t="s">
        <v>438</v>
      </c>
      <c r="H630" s="271">
        <v>110.578</v>
      </c>
      <c r="I630" s="272"/>
      <c r="J630" s="273">
        <f>ROUND(I630*H630,2)</f>
        <v>0</v>
      </c>
      <c r="K630" s="269" t="s">
        <v>177</v>
      </c>
      <c r="L630" s="274"/>
      <c r="M630" s="275" t="s">
        <v>1</v>
      </c>
      <c r="N630" s="276" t="s">
        <v>41</v>
      </c>
      <c r="O630" s="91"/>
      <c r="P630" s="235">
        <f>O630*H630</f>
        <v>0</v>
      </c>
      <c r="Q630" s="235">
        <v>0.00029999999999999997</v>
      </c>
      <c r="R630" s="235">
        <f>Q630*H630</f>
        <v>0.033173399999999999</v>
      </c>
      <c r="S630" s="235">
        <v>0</v>
      </c>
      <c r="T630" s="236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7" t="s">
        <v>220</v>
      </c>
      <c r="AT630" s="237" t="s">
        <v>284</v>
      </c>
      <c r="AU630" s="237" t="s">
        <v>193</v>
      </c>
      <c r="AY630" s="17" t="s">
        <v>171</v>
      </c>
      <c r="BE630" s="238">
        <f>IF(N630="základní",J630,0)</f>
        <v>0</v>
      </c>
      <c r="BF630" s="238">
        <f>IF(N630="snížená",J630,0)</f>
        <v>0</v>
      </c>
      <c r="BG630" s="238">
        <f>IF(N630="zákl. přenesená",J630,0)</f>
        <v>0</v>
      </c>
      <c r="BH630" s="238">
        <f>IF(N630="sníž. přenesená",J630,0)</f>
        <v>0</v>
      </c>
      <c r="BI630" s="238">
        <f>IF(N630="nulová",J630,0)</f>
        <v>0</v>
      </c>
      <c r="BJ630" s="17" t="s">
        <v>83</v>
      </c>
      <c r="BK630" s="238">
        <f>ROUND(I630*H630,2)</f>
        <v>0</v>
      </c>
      <c r="BL630" s="17" t="s">
        <v>178</v>
      </c>
      <c r="BM630" s="237" t="s">
        <v>643</v>
      </c>
    </row>
    <row r="631" s="14" customFormat="1">
      <c r="A631" s="14"/>
      <c r="B631" s="255"/>
      <c r="C631" s="256"/>
      <c r="D631" s="246" t="s">
        <v>182</v>
      </c>
      <c r="E631" s="256"/>
      <c r="F631" s="258" t="s">
        <v>644</v>
      </c>
      <c r="G631" s="256"/>
      <c r="H631" s="259">
        <v>110.578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5" t="s">
        <v>182</v>
      </c>
      <c r="AU631" s="265" t="s">
        <v>193</v>
      </c>
      <c r="AV631" s="14" t="s">
        <v>85</v>
      </c>
      <c r="AW631" s="14" t="s">
        <v>4</v>
      </c>
      <c r="AX631" s="14" t="s">
        <v>83</v>
      </c>
      <c r="AY631" s="265" t="s">
        <v>171</v>
      </c>
    </row>
    <row r="632" s="2" customFormat="1" ht="24.15" customHeight="1">
      <c r="A632" s="38"/>
      <c r="B632" s="39"/>
      <c r="C632" s="226" t="s">
        <v>645</v>
      </c>
      <c r="D632" s="226" t="s">
        <v>173</v>
      </c>
      <c r="E632" s="227" t="s">
        <v>646</v>
      </c>
      <c r="F632" s="228" t="s">
        <v>647</v>
      </c>
      <c r="G632" s="229" t="s">
        <v>438</v>
      </c>
      <c r="H632" s="230">
        <v>126.25</v>
      </c>
      <c r="I632" s="231"/>
      <c r="J632" s="232">
        <f>ROUND(I632*H632,2)</f>
        <v>0</v>
      </c>
      <c r="K632" s="228" t="s">
        <v>177</v>
      </c>
      <c r="L632" s="44"/>
      <c r="M632" s="233" t="s">
        <v>1</v>
      </c>
      <c r="N632" s="234" t="s">
        <v>41</v>
      </c>
      <c r="O632" s="91"/>
      <c r="P632" s="235">
        <f>O632*H632</f>
        <v>0</v>
      </c>
      <c r="Q632" s="235">
        <v>6.0000000000000002E-05</v>
      </c>
      <c r="R632" s="235">
        <f>Q632*H632</f>
        <v>0.0075750000000000001</v>
      </c>
      <c r="S632" s="235">
        <v>0</v>
      </c>
      <c r="T632" s="236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7" t="s">
        <v>272</v>
      </c>
      <c r="AT632" s="237" t="s">
        <v>173</v>
      </c>
      <c r="AU632" s="237" t="s">
        <v>193</v>
      </c>
      <c r="AY632" s="17" t="s">
        <v>171</v>
      </c>
      <c r="BE632" s="238">
        <f>IF(N632="základní",J632,0)</f>
        <v>0</v>
      </c>
      <c r="BF632" s="238">
        <f>IF(N632="snížená",J632,0)</f>
        <v>0</v>
      </c>
      <c r="BG632" s="238">
        <f>IF(N632="zákl. přenesená",J632,0)</f>
        <v>0</v>
      </c>
      <c r="BH632" s="238">
        <f>IF(N632="sníž. přenesená",J632,0)</f>
        <v>0</v>
      </c>
      <c r="BI632" s="238">
        <f>IF(N632="nulová",J632,0)</f>
        <v>0</v>
      </c>
      <c r="BJ632" s="17" t="s">
        <v>83</v>
      </c>
      <c r="BK632" s="238">
        <f>ROUND(I632*H632,2)</f>
        <v>0</v>
      </c>
      <c r="BL632" s="17" t="s">
        <v>272</v>
      </c>
      <c r="BM632" s="237" t="s">
        <v>648</v>
      </c>
    </row>
    <row r="633" s="2" customFormat="1">
      <c r="A633" s="38"/>
      <c r="B633" s="39"/>
      <c r="C633" s="40"/>
      <c r="D633" s="239" t="s">
        <v>180</v>
      </c>
      <c r="E633" s="40"/>
      <c r="F633" s="240" t="s">
        <v>649</v>
      </c>
      <c r="G633" s="40"/>
      <c r="H633" s="40"/>
      <c r="I633" s="241"/>
      <c r="J633" s="40"/>
      <c r="K633" s="40"/>
      <c r="L633" s="44"/>
      <c r="M633" s="242"/>
      <c r="N633" s="243"/>
      <c r="O633" s="91"/>
      <c r="P633" s="91"/>
      <c r="Q633" s="91"/>
      <c r="R633" s="91"/>
      <c r="S633" s="91"/>
      <c r="T633" s="92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T633" s="17" t="s">
        <v>180</v>
      </c>
      <c r="AU633" s="17" t="s">
        <v>193</v>
      </c>
    </row>
    <row r="634" s="13" customFormat="1">
      <c r="A634" s="13"/>
      <c r="B634" s="244"/>
      <c r="C634" s="245"/>
      <c r="D634" s="246" t="s">
        <v>182</v>
      </c>
      <c r="E634" s="247" t="s">
        <v>1</v>
      </c>
      <c r="F634" s="248" t="s">
        <v>183</v>
      </c>
      <c r="G634" s="245"/>
      <c r="H634" s="247" t="s">
        <v>1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4" t="s">
        <v>182</v>
      </c>
      <c r="AU634" s="254" t="s">
        <v>193</v>
      </c>
      <c r="AV634" s="13" t="s">
        <v>83</v>
      </c>
      <c r="AW634" s="13" t="s">
        <v>34</v>
      </c>
      <c r="AX634" s="13" t="s">
        <v>76</v>
      </c>
      <c r="AY634" s="254" t="s">
        <v>171</v>
      </c>
    </row>
    <row r="635" s="13" customFormat="1">
      <c r="A635" s="13"/>
      <c r="B635" s="244"/>
      <c r="C635" s="245"/>
      <c r="D635" s="246" t="s">
        <v>182</v>
      </c>
      <c r="E635" s="247" t="s">
        <v>1</v>
      </c>
      <c r="F635" s="248" t="s">
        <v>184</v>
      </c>
      <c r="G635" s="245"/>
      <c r="H635" s="247" t="s">
        <v>1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4" t="s">
        <v>182</v>
      </c>
      <c r="AU635" s="254" t="s">
        <v>193</v>
      </c>
      <c r="AV635" s="13" t="s">
        <v>83</v>
      </c>
      <c r="AW635" s="13" t="s">
        <v>34</v>
      </c>
      <c r="AX635" s="13" t="s">
        <v>76</v>
      </c>
      <c r="AY635" s="254" t="s">
        <v>171</v>
      </c>
    </row>
    <row r="636" s="13" customFormat="1">
      <c r="A636" s="13"/>
      <c r="B636" s="244"/>
      <c r="C636" s="245"/>
      <c r="D636" s="246" t="s">
        <v>182</v>
      </c>
      <c r="E636" s="247" t="s">
        <v>1</v>
      </c>
      <c r="F636" s="248" t="s">
        <v>386</v>
      </c>
      <c r="G636" s="245"/>
      <c r="H636" s="247" t="s">
        <v>1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4" t="s">
        <v>182</v>
      </c>
      <c r="AU636" s="254" t="s">
        <v>193</v>
      </c>
      <c r="AV636" s="13" t="s">
        <v>83</v>
      </c>
      <c r="AW636" s="13" t="s">
        <v>34</v>
      </c>
      <c r="AX636" s="13" t="s">
        <v>76</v>
      </c>
      <c r="AY636" s="254" t="s">
        <v>171</v>
      </c>
    </row>
    <row r="637" s="14" customFormat="1">
      <c r="A637" s="14"/>
      <c r="B637" s="255"/>
      <c r="C637" s="256"/>
      <c r="D637" s="246" t="s">
        <v>182</v>
      </c>
      <c r="E637" s="257" t="s">
        <v>1</v>
      </c>
      <c r="F637" s="258" t="s">
        <v>650</v>
      </c>
      <c r="G637" s="256"/>
      <c r="H637" s="259">
        <v>12.880000000000001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5" t="s">
        <v>182</v>
      </c>
      <c r="AU637" s="265" t="s">
        <v>193</v>
      </c>
      <c r="AV637" s="14" t="s">
        <v>85</v>
      </c>
      <c r="AW637" s="14" t="s">
        <v>34</v>
      </c>
      <c r="AX637" s="14" t="s">
        <v>76</v>
      </c>
      <c r="AY637" s="265" t="s">
        <v>171</v>
      </c>
    </row>
    <row r="638" s="14" customFormat="1">
      <c r="A638" s="14"/>
      <c r="B638" s="255"/>
      <c r="C638" s="256"/>
      <c r="D638" s="246" t="s">
        <v>182</v>
      </c>
      <c r="E638" s="257" t="s">
        <v>1</v>
      </c>
      <c r="F638" s="258" t="s">
        <v>651</v>
      </c>
      <c r="G638" s="256"/>
      <c r="H638" s="259">
        <v>81.120000000000005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5" t="s">
        <v>182</v>
      </c>
      <c r="AU638" s="265" t="s">
        <v>193</v>
      </c>
      <c r="AV638" s="14" t="s">
        <v>85</v>
      </c>
      <c r="AW638" s="14" t="s">
        <v>34</v>
      </c>
      <c r="AX638" s="14" t="s">
        <v>76</v>
      </c>
      <c r="AY638" s="265" t="s">
        <v>171</v>
      </c>
    </row>
    <row r="639" s="14" customFormat="1">
      <c r="A639" s="14"/>
      <c r="B639" s="255"/>
      <c r="C639" s="256"/>
      <c r="D639" s="246" t="s">
        <v>182</v>
      </c>
      <c r="E639" s="257" t="s">
        <v>1</v>
      </c>
      <c r="F639" s="258" t="s">
        <v>652</v>
      </c>
      <c r="G639" s="256"/>
      <c r="H639" s="259">
        <v>20.960000000000001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5" t="s">
        <v>182</v>
      </c>
      <c r="AU639" s="265" t="s">
        <v>193</v>
      </c>
      <c r="AV639" s="14" t="s">
        <v>85</v>
      </c>
      <c r="AW639" s="14" t="s">
        <v>34</v>
      </c>
      <c r="AX639" s="14" t="s">
        <v>76</v>
      </c>
      <c r="AY639" s="265" t="s">
        <v>171</v>
      </c>
    </row>
    <row r="640" s="14" customFormat="1">
      <c r="A640" s="14"/>
      <c r="B640" s="255"/>
      <c r="C640" s="256"/>
      <c r="D640" s="246" t="s">
        <v>182</v>
      </c>
      <c r="E640" s="257" t="s">
        <v>1</v>
      </c>
      <c r="F640" s="258" t="s">
        <v>653</v>
      </c>
      <c r="G640" s="256"/>
      <c r="H640" s="259">
        <v>11.289999999999999</v>
      </c>
      <c r="I640" s="260"/>
      <c r="J640" s="256"/>
      <c r="K640" s="256"/>
      <c r="L640" s="261"/>
      <c r="M640" s="262"/>
      <c r="N640" s="263"/>
      <c r="O640" s="263"/>
      <c r="P640" s="263"/>
      <c r="Q640" s="263"/>
      <c r="R640" s="263"/>
      <c r="S640" s="263"/>
      <c r="T640" s="26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5" t="s">
        <v>182</v>
      </c>
      <c r="AU640" s="265" t="s">
        <v>193</v>
      </c>
      <c r="AV640" s="14" t="s">
        <v>85</v>
      </c>
      <c r="AW640" s="14" t="s">
        <v>34</v>
      </c>
      <c r="AX640" s="14" t="s">
        <v>76</v>
      </c>
      <c r="AY640" s="265" t="s">
        <v>171</v>
      </c>
    </row>
    <row r="641" s="12" customFormat="1" ht="20.88" customHeight="1">
      <c r="A641" s="12"/>
      <c r="B641" s="210"/>
      <c r="C641" s="211"/>
      <c r="D641" s="212" t="s">
        <v>75</v>
      </c>
      <c r="E641" s="224" t="s">
        <v>587</v>
      </c>
      <c r="F641" s="224" t="s">
        <v>654</v>
      </c>
      <c r="G641" s="211"/>
      <c r="H641" s="211"/>
      <c r="I641" s="214"/>
      <c r="J641" s="225">
        <f>BK641</f>
        <v>0</v>
      </c>
      <c r="K641" s="211"/>
      <c r="L641" s="216"/>
      <c r="M641" s="217"/>
      <c r="N641" s="218"/>
      <c r="O641" s="218"/>
      <c r="P641" s="219">
        <f>SUM(P642:P797)</f>
        <v>0</v>
      </c>
      <c r="Q641" s="218"/>
      <c r="R641" s="219">
        <f>SUM(R642:R797)</f>
        <v>3.2902525500000004</v>
      </c>
      <c r="S641" s="218"/>
      <c r="T641" s="220">
        <f>SUM(T642:T797)</f>
        <v>7.8280000000000003E-05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21" t="s">
        <v>83</v>
      </c>
      <c r="AT641" s="222" t="s">
        <v>75</v>
      </c>
      <c r="AU641" s="222" t="s">
        <v>85</v>
      </c>
      <c r="AY641" s="221" t="s">
        <v>171</v>
      </c>
      <c r="BK641" s="223">
        <f>SUM(BK642:BK797)</f>
        <v>0</v>
      </c>
    </row>
    <row r="642" s="2" customFormat="1" ht="44.25" customHeight="1">
      <c r="A642" s="38"/>
      <c r="B642" s="39"/>
      <c r="C642" s="226" t="s">
        <v>655</v>
      </c>
      <c r="D642" s="226" t="s">
        <v>173</v>
      </c>
      <c r="E642" s="227" t="s">
        <v>656</v>
      </c>
      <c r="F642" s="228" t="s">
        <v>657</v>
      </c>
      <c r="G642" s="229" t="s">
        <v>292</v>
      </c>
      <c r="H642" s="230">
        <v>44.911999999999999</v>
      </c>
      <c r="I642" s="231"/>
      <c r="J642" s="232">
        <f>ROUND(I642*H642,2)</f>
        <v>0</v>
      </c>
      <c r="K642" s="228" t="s">
        <v>177</v>
      </c>
      <c r="L642" s="44"/>
      <c r="M642" s="233" t="s">
        <v>1</v>
      </c>
      <c r="N642" s="234" t="s">
        <v>41</v>
      </c>
      <c r="O642" s="91"/>
      <c r="P642" s="235">
        <f>O642*H642</f>
        <v>0</v>
      </c>
      <c r="Q642" s="235">
        <v>0.01159</v>
      </c>
      <c r="R642" s="235">
        <f>Q642*H642</f>
        <v>0.52053008000000001</v>
      </c>
      <c r="S642" s="235">
        <v>0</v>
      </c>
      <c r="T642" s="236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37" t="s">
        <v>178</v>
      </c>
      <c r="AT642" s="237" t="s">
        <v>173</v>
      </c>
      <c r="AU642" s="237" t="s">
        <v>193</v>
      </c>
      <c r="AY642" s="17" t="s">
        <v>171</v>
      </c>
      <c r="BE642" s="238">
        <f>IF(N642="základní",J642,0)</f>
        <v>0</v>
      </c>
      <c r="BF642" s="238">
        <f>IF(N642="snížená",J642,0)</f>
        <v>0</v>
      </c>
      <c r="BG642" s="238">
        <f>IF(N642="zákl. přenesená",J642,0)</f>
        <v>0</v>
      </c>
      <c r="BH642" s="238">
        <f>IF(N642="sníž. přenesená",J642,0)</f>
        <v>0</v>
      </c>
      <c r="BI642" s="238">
        <f>IF(N642="nulová",J642,0)</f>
        <v>0</v>
      </c>
      <c r="BJ642" s="17" t="s">
        <v>83</v>
      </c>
      <c r="BK642" s="238">
        <f>ROUND(I642*H642,2)</f>
        <v>0</v>
      </c>
      <c r="BL642" s="17" t="s">
        <v>178</v>
      </c>
      <c r="BM642" s="237" t="s">
        <v>658</v>
      </c>
    </row>
    <row r="643" s="2" customFormat="1">
      <c r="A643" s="38"/>
      <c r="B643" s="39"/>
      <c r="C643" s="40"/>
      <c r="D643" s="239" t="s">
        <v>180</v>
      </c>
      <c r="E643" s="40"/>
      <c r="F643" s="240" t="s">
        <v>659</v>
      </c>
      <c r="G643" s="40"/>
      <c r="H643" s="40"/>
      <c r="I643" s="241"/>
      <c r="J643" s="40"/>
      <c r="K643" s="40"/>
      <c r="L643" s="44"/>
      <c r="M643" s="242"/>
      <c r="N643" s="243"/>
      <c r="O643" s="91"/>
      <c r="P643" s="91"/>
      <c r="Q643" s="91"/>
      <c r="R643" s="91"/>
      <c r="S643" s="91"/>
      <c r="T643" s="92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T643" s="17" t="s">
        <v>180</v>
      </c>
      <c r="AU643" s="17" t="s">
        <v>193</v>
      </c>
    </row>
    <row r="644" s="2" customFormat="1" ht="24.15" customHeight="1">
      <c r="A644" s="38"/>
      <c r="B644" s="39"/>
      <c r="C644" s="267" t="s">
        <v>660</v>
      </c>
      <c r="D644" s="267" t="s">
        <v>284</v>
      </c>
      <c r="E644" s="268" t="s">
        <v>661</v>
      </c>
      <c r="F644" s="269" t="s">
        <v>662</v>
      </c>
      <c r="G644" s="270" t="s">
        <v>292</v>
      </c>
      <c r="H644" s="271">
        <v>43.874000000000002</v>
      </c>
      <c r="I644" s="272"/>
      <c r="J644" s="273">
        <f>ROUND(I644*H644,2)</f>
        <v>0</v>
      </c>
      <c r="K644" s="269" t="s">
        <v>177</v>
      </c>
      <c r="L644" s="274"/>
      <c r="M644" s="275" t="s">
        <v>1</v>
      </c>
      <c r="N644" s="276" t="s">
        <v>41</v>
      </c>
      <c r="O644" s="91"/>
      <c r="P644" s="235">
        <f>O644*H644</f>
        <v>0</v>
      </c>
      <c r="Q644" s="235">
        <v>0.031</v>
      </c>
      <c r="R644" s="235">
        <f>Q644*H644</f>
        <v>1.3600940000000001</v>
      </c>
      <c r="S644" s="235">
        <v>0</v>
      </c>
      <c r="T644" s="236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7" t="s">
        <v>220</v>
      </c>
      <c r="AT644" s="237" t="s">
        <v>284</v>
      </c>
      <c r="AU644" s="237" t="s">
        <v>193</v>
      </c>
      <c r="AY644" s="17" t="s">
        <v>171</v>
      </c>
      <c r="BE644" s="238">
        <f>IF(N644="základní",J644,0)</f>
        <v>0</v>
      </c>
      <c r="BF644" s="238">
        <f>IF(N644="snížená",J644,0)</f>
        <v>0</v>
      </c>
      <c r="BG644" s="238">
        <f>IF(N644="zákl. přenesená",J644,0)</f>
        <v>0</v>
      </c>
      <c r="BH644" s="238">
        <f>IF(N644="sníž. přenesená",J644,0)</f>
        <v>0</v>
      </c>
      <c r="BI644" s="238">
        <f>IF(N644="nulová",J644,0)</f>
        <v>0</v>
      </c>
      <c r="BJ644" s="17" t="s">
        <v>83</v>
      </c>
      <c r="BK644" s="238">
        <f>ROUND(I644*H644,2)</f>
        <v>0</v>
      </c>
      <c r="BL644" s="17" t="s">
        <v>178</v>
      </c>
      <c r="BM644" s="237" t="s">
        <v>663</v>
      </c>
    </row>
    <row r="645" s="13" customFormat="1">
      <c r="A645" s="13"/>
      <c r="B645" s="244"/>
      <c r="C645" s="245"/>
      <c r="D645" s="246" t="s">
        <v>182</v>
      </c>
      <c r="E645" s="247" t="s">
        <v>1</v>
      </c>
      <c r="F645" s="248" t="s">
        <v>236</v>
      </c>
      <c r="G645" s="245"/>
      <c r="H645" s="247" t="s">
        <v>1</v>
      </c>
      <c r="I645" s="249"/>
      <c r="J645" s="245"/>
      <c r="K645" s="245"/>
      <c r="L645" s="250"/>
      <c r="M645" s="251"/>
      <c r="N645" s="252"/>
      <c r="O645" s="252"/>
      <c r="P645" s="252"/>
      <c r="Q645" s="252"/>
      <c r="R645" s="252"/>
      <c r="S645" s="252"/>
      <c r="T645" s="25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4" t="s">
        <v>182</v>
      </c>
      <c r="AU645" s="254" t="s">
        <v>193</v>
      </c>
      <c r="AV645" s="13" t="s">
        <v>83</v>
      </c>
      <c r="AW645" s="13" t="s">
        <v>34</v>
      </c>
      <c r="AX645" s="13" t="s">
        <v>76</v>
      </c>
      <c r="AY645" s="254" t="s">
        <v>171</v>
      </c>
    </row>
    <row r="646" s="13" customFormat="1">
      <c r="A646" s="13"/>
      <c r="B646" s="244"/>
      <c r="C646" s="245"/>
      <c r="D646" s="246" t="s">
        <v>182</v>
      </c>
      <c r="E646" s="247" t="s">
        <v>1</v>
      </c>
      <c r="F646" s="248" t="s">
        <v>184</v>
      </c>
      <c r="G646" s="245"/>
      <c r="H646" s="247" t="s">
        <v>1</v>
      </c>
      <c r="I646" s="249"/>
      <c r="J646" s="245"/>
      <c r="K646" s="245"/>
      <c r="L646" s="250"/>
      <c r="M646" s="251"/>
      <c r="N646" s="252"/>
      <c r="O646" s="252"/>
      <c r="P646" s="252"/>
      <c r="Q646" s="252"/>
      <c r="R646" s="252"/>
      <c r="S646" s="252"/>
      <c r="T646" s="25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4" t="s">
        <v>182</v>
      </c>
      <c r="AU646" s="254" t="s">
        <v>193</v>
      </c>
      <c r="AV646" s="13" t="s">
        <v>83</v>
      </c>
      <c r="AW646" s="13" t="s">
        <v>34</v>
      </c>
      <c r="AX646" s="13" t="s">
        <v>76</v>
      </c>
      <c r="AY646" s="254" t="s">
        <v>171</v>
      </c>
    </row>
    <row r="647" s="13" customFormat="1">
      <c r="A647" s="13"/>
      <c r="B647" s="244"/>
      <c r="C647" s="245"/>
      <c r="D647" s="246" t="s">
        <v>182</v>
      </c>
      <c r="E647" s="247" t="s">
        <v>1</v>
      </c>
      <c r="F647" s="248" t="s">
        <v>296</v>
      </c>
      <c r="G647" s="245"/>
      <c r="H647" s="247" t="s">
        <v>1</v>
      </c>
      <c r="I647" s="249"/>
      <c r="J647" s="245"/>
      <c r="K647" s="245"/>
      <c r="L647" s="250"/>
      <c r="M647" s="251"/>
      <c r="N647" s="252"/>
      <c r="O647" s="252"/>
      <c r="P647" s="252"/>
      <c r="Q647" s="252"/>
      <c r="R647" s="252"/>
      <c r="S647" s="252"/>
      <c r="T647" s="25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4" t="s">
        <v>182</v>
      </c>
      <c r="AU647" s="254" t="s">
        <v>193</v>
      </c>
      <c r="AV647" s="13" t="s">
        <v>83</v>
      </c>
      <c r="AW647" s="13" t="s">
        <v>34</v>
      </c>
      <c r="AX647" s="13" t="s">
        <v>76</v>
      </c>
      <c r="AY647" s="254" t="s">
        <v>171</v>
      </c>
    </row>
    <row r="648" s="13" customFormat="1">
      <c r="A648" s="13"/>
      <c r="B648" s="244"/>
      <c r="C648" s="245"/>
      <c r="D648" s="246" t="s">
        <v>182</v>
      </c>
      <c r="E648" s="247" t="s">
        <v>1</v>
      </c>
      <c r="F648" s="248" t="s">
        <v>184</v>
      </c>
      <c r="G648" s="245"/>
      <c r="H648" s="247" t="s">
        <v>1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4" t="s">
        <v>182</v>
      </c>
      <c r="AU648" s="254" t="s">
        <v>193</v>
      </c>
      <c r="AV648" s="13" t="s">
        <v>83</v>
      </c>
      <c r="AW648" s="13" t="s">
        <v>34</v>
      </c>
      <c r="AX648" s="13" t="s">
        <v>76</v>
      </c>
      <c r="AY648" s="254" t="s">
        <v>171</v>
      </c>
    </row>
    <row r="649" s="13" customFormat="1">
      <c r="A649" s="13"/>
      <c r="B649" s="244"/>
      <c r="C649" s="245"/>
      <c r="D649" s="246" t="s">
        <v>182</v>
      </c>
      <c r="E649" s="247" t="s">
        <v>1</v>
      </c>
      <c r="F649" s="248" t="s">
        <v>312</v>
      </c>
      <c r="G649" s="245"/>
      <c r="H649" s="247" t="s">
        <v>1</v>
      </c>
      <c r="I649" s="249"/>
      <c r="J649" s="245"/>
      <c r="K649" s="245"/>
      <c r="L649" s="250"/>
      <c r="M649" s="251"/>
      <c r="N649" s="252"/>
      <c r="O649" s="252"/>
      <c r="P649" s="252"/>
      <c r="Q649" s="252"/>
      <c r="R649" s="252"/>
      <c r="S649" s="252"/>
      <c r="T649" s="25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4" t="s">
        <v>182</v>
      </c>
      <c r="AU649" s="254" t="s">
        <v>193</v>
      </c>
      <c r="AV649" s="13" t="s">
        <v>83</v>
      </c>
      <c r="AW649" s="13" t="s">
        <v>34</v>
      </c>
      <c r="AX649" s="13" t="s">
        <v>76</v>
      </c>
      <c r="AY649" s="254" t="s">
        <v>171</v>
      </c>
    </row>
    <row r="650" s="14" customFormat="1">
      <c r="A650" s="14"/>
      <c r="B650" s="255"/>
      <c r="C650" s="256"/>
      <c r="D650" s="246" t="s">
        <v>182</v>
      </c>
      <c r="E650" s="257" t="s">
        <v>1</v>
      </c>
      <c r="F650" s="258" t="s">
        <v>664</v>
      </c>
      <c r="G650" s="256"/>
      <c r="H650" s="259">
        <v>41.784750000000002</v>
      </c>
      <c r="I650" s="260"/>
      <c r="J650" s="256"/>
      <c r="K650" s="256"/>
      <c r="L650" s="261"/>
      <c r="M650" s="262"/>
      <c r="N650" s="263"/>
      <c r="O650" s="263"/>
      <c r="P650" s="263"/>
      <c r="Q650" s="263"/>
      <c r="R650" s="263"/>
      <c r="S650" s="263"/>
      <c r="T650" s="26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5" t="s">
        <v>182</v>
      </c>
      <c r="AU650" s="265" t="s">
        <v>193</v>
      </c>
      <c r="AV650" s="14" t="s">
        <v>85</v>
      </c>
      <c r="AW650" s="14" t="s">
        <v>34</v>
      </c>
      <c r="AX650" s="14" t="s">
        <v>76</v>
      </c>
      <c r="AY650" s="265" t="s">
        <v>171</v>
      </c>
    </row>
    <row r="651" s="14" customFormat="1">
      <c r="A651" s="14"/>
      <c r="B651" s="255"/>
      <c r="C651" s="256"/>
      <c r="D651" s="246" t="s">
        <v>182</v>
      </c>
      <c r="E651" s="256"/>
      <c r="F651" s="258" t="s">
        <v>665</v>
      </c>
      <c r="G651" s="256"/>
      <c r="H651" s="259">
        <v>43.874000000000002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5" t="s">
        <v>182</v>
      </c>
      <c r="AU651" s="265" t="s">
        <v>193</v>
      </c>
      <c r="AV651" s="14" t="s">
        <v>85</v>
      </c>
      <c r="AW651" s="14" t="s">
        <v>4</v>
      </c>
      <c r="AX651" s="14" t="s">
        <v>83</v>
      </c>
      <c r="AY651" s="265" t="s">
        <v>171</v>
      </c>
    </row>
    <row r="652" s="2" customFormat="1" ht="24.15" customHeight="1">
      <c r="A652" s="38"/>
      <c r="B652" s="39"/>
      <c r="C652" s="267" t="s">
        <v>666</v>
      </c>
      <c r="D652" s="267" t="s">
        <v>284</v>
      </c>
      <c r="E652" s="268" t="s">
        <v>667</v>
      </c>
      <c r="F652" s="269" t="s">
        <v>668</v>
      </c>
      <c r="G652" s="270" t="s">
        <v>292</v>
      </c>
      <c r="H652" s="271">
        <v>3.2839999999999998</v>
      </c>
      <c r="I652" s="272"/>
      <c r="J652" s="273">
        <f>ROUND(I652*H652,2)</f>
        <v>0</v>
      </c>
      <c r="K652" s="269" t="s">
        <v>177</v>
      </c>
      <c r="L652" s="274"/>
      <c r="M652" s="275" t="s">
        <v>1</v>
      </c>
      <c r="N652" s="276" t="s">
        <v>41</v>
      </c>
      <c r="O652" s="91"/>
      <c r="P652" s="235">
        <f>O652*H652</f>
        <v>0</v>
      </c>
      <c r="Q652" s="235">
        <v>0.0060000000000000001</v>
      </c>
      <c r="R652" s="235">
        <f>Q652*H652</f>
        <v>0.019703999999999999</v>
      </c>
      <c r="S652" s="235">
        <v>0</v>
      </c>
      <c r="T652" s="236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7" t="s">
        <v>220</v>
      </c>
      <c r="AT652" s="237" t="s">
        <v>284</v>
      </c>
      <c r="AU652" s="237" t="s">
        <v>193</v>
      </c>
      <c r="AY652" s="17" t="s">
        <v>171</v>
      </c>
      <c r="BE652" s="238">
        <f>IF(N652="základní",J652,0)</f>
        <v>0</v>
      </c>
      <c r="BF652" s="238">
        <f>IF(N652="snížená",J652,0)</f>
        <v>0</v>
      </c>
      <c r="BG652" s="238">
        <f>IF(N652="zákl. přenesená",J652,0)</f>
        <v>0</v>
      </c>
      <c r="BH652" s="238">
        <f>IF(N652="sníž. přenesená",J652,0)</f>
        <v>0</v>
      </c>
      <c r="BI652" s="238">
        <f>IF(N652="nulová",J652,0)</f>
        <v>0</v>
      </c>
      <c r="BJ652" s="17" t="s">
        <v>83</v>
      </c>
      <c r="BK652" s="238">
        <f>ROUND(I652*H652,2)</f>
        <v>0</v>
      </c>
      <c r="BL652" s="17" t="s">
        <v>178</v>
      </c>
      <c r="BM652" s="237" t="s">
        <v>669</v>
      </c>
    </row>
    <row r="653" s="13" customFormat="1">
      <c r="A653" s="13"/>
      <c r="B653" s="244"/>
      <c r="C653" s="245"/>
      <c r="D653" s="246" t="s">
        <v>182</v>
      </c>
      <c r="E653" s="247" t="s">
        <v>1</v>
      </c>
      <c r="F653" s="248" t="s">
        <v>236</v>
      </c>
      <c r="G653" s="245"/>
      <c r="H653" s="247" t="s">
        <v>1</v>
      </c>
      <c r="I653" s="249"/>
      <c r="J653" s="245"/>
      <c r="K653" s="245"/>
      <c r="L653" s="250"/>
      <c r="M653" s="251"/>
      <c r="N653" s="252"/>
      <c r="O653" s="252"/>
      <c r="P653" s="252"/>
      <c r="Q653" s="252"/>
      <c r="R653" s="252"/>
      <c r="S653" s="252"/>
      <c r="T653" s="25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4" t="s">
        <v>182</v>
      </c>
      <c r="AU653" s="254" t="s">
        <v>193</v>
      </c>
      <c r="AV653" s="13" t="s">
        <v>83</v>
      </c>
      <c r="AW653" s="13" t="s">
        <v>34</v>
      </c>
      <c r="AX653" s="13" t="s">
        <v>76</v>
      </c>
      <c r="AY653" s="254" t="s">
        <v>171</v>
      </c>
    </row>
    <row r="654" s="13" customFormat="1">
      <c r="A654" s="13"/>
      <c r="B654" s="244"/>
      <c r="C654" s="245"/>
      <c r="D654" s="246" t="s">
        <v>182</v>
      </c>
      <c r="E654" s="247" t="s">
        <v>1</v>
      </c>
      <c r="F654" s="248" t="s">
        <v>184</v>
      </c>
      <c r="G654" s="245"/>
      <c r="H654" s="247" t="s">
        <v>1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4" t="s">
        <v>182</v>
      </c>
      <c r="AU654" s="254" t="s">
        <v>193</v>
      </c>
      <c r="AV654" s="13" t="s">
        <v>83</v>
      </c>
      <c r="AW654" s="13" t="s">
        <v>34</v>
      </c>
      <c r="AX654" s="13" t="s">
        <v>76</v>
      </c>
      <c r="AY654" s="254" t="s">
        <v>171</v>
      </c>
    </row>
    <row r="655" s="13" customFormat="1">
      <c r="A655" s="13"/>
      <c r="B655" s="244"/>
      <c r="C655" s="245"/>
      <c r="D655" s="246" t="s">
        <v>182</v>
      </c>
      <c r="E655" s="247" t="s">
        <v>1</v>
      </c>
      <c r="F655" s="248" t="s">
        <v>296</v>
      </c>
      <c r="G655" s="245"/>
      <c r="H655" s="247" t="s">
        <v>1</v>
      </c>
      <c r="I655" s="249"/>
      <c r="J655" s="245"/>
      <c r="K655" s="245"/>
      <c r="L655" s="250"/>
      <c r="M655" s="251"/>
      <c r="N655" s="252"/>
      <c r="O655" s="252"/>
      <c r="P655" s="252"/>
      <c r="Q655" s="252"/>
      <c r="R655" s="252"/>
      <c r="S655" s="252"/>
      <c r="T655" s="25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4" t="s">
        <v>182</v>
      </c>
      <c r="AU655" s="254" t="s">
        <v>193</v>
      </c>
      <c r="AV655" s="13" t="s">
        <v>83</v>
      </c>
      <c r="AW655" s="13" t="s">
        <v>34</v>
      </c>
      <c r="AX655" s="13" t="s">
        <v>76</v>
      </c>
      <c r="AY655" s="254" t="s">
        <v>171</v>
      </c>
    </row>
    <row r="656" s="13" customFormat="1">
      <c r="A656" s="13"/>
      <c r="B656" s="244"/>
      <c r="C656" s="245"/>
      <c r="D656" s="246" t="s">
        <v>182</v>
      </c>
      <c r="E656" s="247" t="s">
        <v>1</v>
      </c>
      <c r="F656" s="248" t="s">
        <v>184</v>
      </c>
      <c r="G656" s="245"/>
      <c r="H656" s="247" t="s">
        <v>1</v>
      </c>
      <c r="I656" s="249"/>
      <c r="J656" s="245"/>
      <c r="K656" s="245"/>
      <c r="L656" s="250"/>
      <c r="M656" s="251"/>
      <c r="N656" s="252"/>
      <c r="O656" s="252"/>
      <c r="P656" s="252"/>
      <c r="Q656" s="252"/>
      <c r="R656" s="252"/>
      <c r="S656" s="252"/>
      <c r="T656" s="25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4" t="s">
        <v>182</v>
      </c>
      <c r="AU656" s="254" t="s">
        <v>193</v>
      </c>
      <c r="AV656" s="13" t="s">
        <v>83</v>
      </c>
      <c r="AW656" s="13" t="s">
        <v>34</v>
      </c>
      <c r="AX656" s="13" t="s">
        <v>76</v>
      </c>
      <c r="AY656" s="254" t="s">
        <v>171</v>
      </c>
    </row>
    <row r="657" s="13" customFormat="1">
      <c r="A657" s="13"/>
      <c r="B657" s="244"/>
      <c r="C657" s="245"/>
      <c r="D657" s="246" t="s">
        <v>182</v>
      </c>
      <c r="E657" s="247" t="s">
        <v>1</v>
      </c>
      <c r="F657" s="248" t="s">
        <v>312</v>
      </c>
      <c r="G657" s="245"/>
      <c r="H657" s="247" t="s">
        <v>1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4" t="s">
        <v>182</v>
      </c>
      <c r="AU657" s="254" t="s">
        <v>193</v>
      </c>
      <c r="AV657" s="13" t="s">
        <v>83</v>
      </c>
      <c r="AW657" s="13" t="s">
        <v>34</v>
      </c>
      <c r="AX657" s="13" t="s">
        <v>76</v>
      </c>
      <c r="AY657" s="254" t="s">
        <v>171</v>
      </c>
    </row>
    <row r="658" s="14" customFormat="1">
      <c r="A658" s="14"/>
      <c r="B658" s="255"/>
      <c r="C658" s="256"/>
      <c r="D658" s="246" t="s">
        <v>182</v>
      </c>
      <c r="E658" s="257" t="s">
        <v>1</v>
      </c>
      <c r="F658" s="258" t="s">
        <v>670</v>
      </c>
      <c r="G658" s="256"/>
      <c r="H658" s="259">
        <v>3.1274999999999999</v>
      </c>
      <c r="I658" s="260"/>
      <c r="J658" s="256"/>
      <c r="K658" s="256"/>
      <c r="L658" s="261"/>
      <c r="M658" s="262"/>
      <c r="N658" s="263"/>
      <c r="O658" s="263"/>
      <c r="P658" s="263"/>
      <c r="Q658" s="263"/>
      <c r="R658" s="263"/>
      <c r="S658" s="263"/>
      <c r="T658" s="26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5" t="s">
        <v>182</v>
      </c>
      <c r="AU658" s="265" t="s">
        <v>193</v>
      </c>
      <c r="AV658" s="14" t="s">
        <v>85</v>
      </c>
      <c r="AW658" s="14" t="s">
        <v>34</v>
      </c>
      <c r="AX658" s="14" t="s">
        <v>76</v>
      </c>
      <c r="AY658" s="265" t="s">
        <v>171</v>
      </c>
    </row>
    <row r="659" s="14" customFormat="1">
      <c r="A659" s="14"/>
      <c r="B659" s="255"/>
      <c r="C659" s="256"/>
      <c r="D659" s="246" t="s">
        <v>182</v>
      </c>
      <c r="E659" s="256"/>
      <c r="F659" s="258" t="s">
        <v>671</v>
      </c>
      <c r="G659" s="256"/>
      <c r="H659" s="259">
        <v>3.2839999999999998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5" t="s">
        <v>182</v>
      </c>
      <c r="AU659" s="265" t="s">
        <v>193</v>
      </c>
      <c r="AV659" s="14" t="s">
        <v>85</v>
      </c>
      <c r="AW659" s="14" t="s">
        <v>4</v>
      </c>
      <c r="AX659" s="14" t="s">
        <v>83</v>
      </c>
      <c r="AY659" s="265" t="s">
        <v>171</v>
      </c>
    </row>
    <row r="660" s="2" customFormat="1" ht="37.8" customHeight="1">
      <c r="A660" s="38"/>
      <c r="B660" s="39"/>
      <c r="C660" s="226" t="s">
        <v>672</v>
      </c>
      <c r="D660" s="226" t="s">
        <v>173</v>
      </c>
      <c r="E660" s="227" t="s">
        <v>673</v>
      </c>
      <c r="F660" s="228" t="s">
        <v>674</v>
      </c>
      <c r="G660" s="229" t="s">
        <v>292</v>
      </c>
      <c r="H660" s="230">
        <v>41.784999999999997</v>
      </c>
      <c r="I660" s="231"/>
      <c r="J660" s="232">
        <f>ROUND(I660*H660,2)</f>
        <v>0</v>
      </c>
      <c r="K660" s="228" t="s">
        <v>177</v>
      </c>
      <c r="L660" s="44"/>
      <c r="M660" s="233" t="s">
        <v>1</v>
      </c>
      <c r="N660" s="234" t="s">
        <v>41</v>
      </c>
      <c r="O660" s="91"/>
      <c r="P660" s="235">
        <f>O660*H660</f>
        <v>0</v>
      </c>
      <c r="Q660" s="235">
        <v>8.0000000000000007E-05</v>
      </c>
      <c r="R660" s="235">
        <f>Q660*H660</f>
        <v>0.0033427999999999999</v>
      </c>
      <c r="S660" s="235">
        <v>0</v>
      </c>
      <c r="T660" s="236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37" t="s">
        <v>178</v>
      </c>
      <c r="AT660" s="237" t="s">
        <v>173</v>
      </c>
      <c r="AU660" s="237" t="s">
        <v>193</v>
      </c>
      <c r="AY660" s="17" t="s">
        <v>171</v>
      </c>
      <c r="BE660" s="238">
        <f>IF(N660="základní",J660,0)</f>
        <v>0</v>
      </c>
      <c r="BF660" s="238">
        <f>IF(N660="snížená",J660,0)</f>
        <v>0</v>
      </c>
      <c r="BG660" s="238">
        <f>IF(N660="zákl. přenesená",J660,0)</f>
        <v>0</v>
      </c>
      <c r="BH660" s="238">
        <f>IF(N660="sníž. přenesená",J660,0)</f>
        <v>0</v>
      </c>
      <c r="BI660" s="238">
        <f>IF(N660="nulová",J660,0)</f>
        <v>0</v>
      </c>
      <c r="BJ660" s="17" t="s">
        <v>83</v>
      </c>
      <c r="BK660" s="238">
        <f>ROUND(I660*H660,2)</f>
        <v>0</v>
      </c>
      <c r="BL660" s="17" t="s">
        <v>178</v>
      </c>
      <c r="BM660" s="237" t="s">
        <v>675</v>
      </c>
    </row>
    <row r="661" s="2" customFormat="1">
      <c r="A661" s="38"/>
      <c r="B661" s="39"/>
      <c r="C661" s="40"/>
      <c r="D661" s="239" t="s">
        <v>180</v>
      </c>
      <c r="E661" s="40"/>
      <c r="F661" s="240" t="s">
        <v>676</v>
      </c>
      <c r="G661" s="40"/>
      <c r="H661" s="40"/>
      <c r="I661" s="241"/>
      <c r="J661" s="40"/>
      <c r="K661" s="40"/>
      <c r="L661" s="44"/>
      <c r="M661" s="242"/>
      <c r="N661" s="243"/>
      <c r="O661" s="91"/>
      <c r="P661" s="91"/>
      <c r="Q661" s="91"/>
      <c r="R661" s="91"/>
      <c r="S661" s="91"/>
      <c r="T661" s="92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T661" s="17" t="s">
        <v>180</v>
      </c>
      <c r="AU661" s="17" t="s">
        <v>193</v>
      </c>
    </row>
    <row r="662" s="13" customFormat="1">
      <c r="A662" s="13"/>
      <c r="B662" s="244"/>
      <c r="C662" s="245"/>
      <c r="D662" s="246" t="s">
        <v>182</v>
      </c>
      <c r="E662" s="247" t="s">
        <v>1</v>
      </c>
      <c r="F662" s="248" t="s">
        <v>236</v>
      </c>
      <c r="G662" s="245"/>
      <c r="H662" s="247" t="s">
        <v>1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4" t="s">
        <v>182</v>
      </c>
      <c r="AU662" s="254" t="s">
        <v>193</v>
      </c>
      <c r="AV662" s="13" t="s">
        <v>83</v>
      </c>
      <c r="AW662" s="13" t="s">
        <v>34</v>
      </c>
      <c r="AX662" s="13" t="s">
        <v>76</v>
      </c>
      <c r="AY662" s="254" t="s">
        <v>171</v>
      </c>
    </row>
    <row r="663" s="13" customFormat="1">
      <c r="A663" s="13"/>
      <c r="B663" s="244"/>
      <c r="C663" s="245"/>
      <c r="D663" s="246" t="s">
        <v>182</v>
      </c>
      <c r="E663" s="247" t="s">
        <v>1</v>
      </c>
      <c r="F663" s="248" t="s">
        <v>184</v>
      </c>
      <c r="G663" s="245"/>
      <c r="H663" s="247" t="s">
        <v>1</v>
      </c>
      <c r="I663" s="249"/>
      <c r="J663" s="245"/>
      <c r="K663" s="245"/>
      <c r="L663" s="250"/>
      <c r="M663" s="251"/>
      <c r="N663" s="252"/>
      <c r="O663" s="252"/>
      <c r="P663" s="252"/>
      <c r="Q663" s="252"/>
      <c r="R663" s="252"/>
      <c r="S663" s="252"/>
      <c r="T663" s="25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4" t="s">
        <v>182</v>
      </c>
      <c r="AU663" s="254" t="s">
        <v>193</v>
      </c>
      <c r="AV663" s="13" t="s">
        <v>83</v>
      </c>
      <c r="AW663" s="13" t="s">
        <v>34</v>
      </c>
      <c r="AX663" s="13" t="s">
        <v>76</v>
      </c>
      <c r="AY663" s="254" t="s">
        <v>171</v>
      </c>
    </row>
    <row r="664" s="13" customFormat="1">
      <c r="A664" s="13"/>
      <c r="B664" s="244"/>
      <c r="C664" s="245"/>
      <c r="D664" s="246" t="s">
        <v>182</v>
      </c>
      <c r="E664" s="247" t="s">
        <v>1</v>
      </c>
      <c r="F664" s="248" t="s">
        <v>296</v>
      </c>
      <c r="G664" s="245"/>
      <c r="H664" s="247" t="s">
        <v>1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4" t="s">
        <v>182</v>
      </c>
      <c r="AU664" s="254" t="s">
        <v>193</v>
      </c>
      <c r="AV664" s="13" t="s">
        <v>83</v>
      </c>
      <c r="AW664" s="13" t="s">
        <v>34</v>
      </c>
      <c r="AX664" s="13" t="s">
        <v>76</v>
      </c>
      <c r="AY664" s="254" t="s">
        <v>171</v>
      </c>
    </row>
    <row r="665" s="13" customFormat="1">
      <c r="A665" s="13"/>
      <c r="B665" s="244"/>
      <c r="C665" s="245"/>
      <c r="D665" s="246" t="s">
        <v>182</v>
      </c>
      <c r="E665" s="247" t="s">
        <v>1</v>
      </c>
      <c r="F665" s="248" t="s">
        <v>184</v>
      </c>
      <c r="G665" s="245"/>
      <c r="H665" s="247" t="s">
        <v>1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4" t="s">
        <v>182</v>
      </c>
      <c r="AU665" s="254" t="s">
        <v>193</v>
      </c>
      <c r="AV665" s="13" t="s">
        <v>83</v>
      </c>
      <c r="AW665" s="13" t="s">
        <v>34</v>
      </c>
      <c r="AX665" s="13" t="s">
        <v>76</v>
      </c>
      <c r="AY665" s="254" t="s">
        <v>171</v>
      </c>
    </row>
    <row r="666" s="13" customFormat="1">
      <c r="A666" s="13"/>
      <c r="B666" s="244"/>
      <c r="C666" s="245"/>
      <c r="D666" s="246" t="s">
        <v>182</v>
      </c>
      <c r="E666" s="247" t="s">
        <v>1</v>
      </c>
      <c r="F666" s="248" t="s">
        <v>312</v>
      </c>
      <c r="G666" s="245"/>
      <c r="H666" s="247" t="s">
        <v>1</v>
      </c>
      <c r="I666" s="249"/>
      <c r="J666" s="245"/>
      <c r="K666" s="245"/>
      <c r="L666" s="250"/>
      <c r="M666" s="251"/>
      <c r="N666" s="252"/>
      <c r="O666" s="252"/>
      <c r="P666" s="252"/>
      <c r="Q666" s="252"/>
      <c r="R666" s="252"/>
      <c r="S666" s="252"/>
      <c r="T666" s="25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4" t="s">
        <v>182</v>
      </c>
      <c r="AU666" s="254" t="s">
        <v>193</v>
      </c>
      <c r="AV666" s="13" t="s">
        <v>83</v>
      </c>
      <c r="AW666" s="13" t="s">
        <v>34</v>
      </c>
      <c r="AX666" s="13" t="s">
        <v>76</v>
      </c>
      <c r="AY666" s="254" t="s">
        <v>171</v>
      </c>
    </row>
    <row r="667" s="14" customFormat="1">
      <c r="A667" s="14"/>
      <c r="B667" s="255"/>
      <c r="C667" s="256"/>
      <c r="D667" s="246" t="s">
        <v>182</v>
      </c>
      <c r="E667" s="257" t="s">
        <v>1</v>
      </c>
      <c r="F667" s="258" t="s">
        <v>664</v>
      </c>
      <c r="G667" s="256"/>
      <c r="H667" s="259">
        <v>41.784750000000002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5" t="s">
        <v>182</v>
      </c>
      <c r="AU667" s="265" t="s">
        <v>193</v>
      </c>
      <c r="AV667" s="14" t="s">
        <v>85</v>
      </c>
      <c r="AW667" s="14" t="s">
        <v>34</v>
      </c>
      <c r="AX667" s="14" t="s">
        <v>76</v>
      </c>
      <c r="AY667" s="265" t="s">
        <v>171</v>
      </c>
    </row>
    <row r="668" s="2" customFormat="1" ht="33" customHeight="1">
      <c r="A668" s="38"/>
      <c r="B668" s="39"/>
      <c r="C668" s="226" t="s">
        <v>677</v>
      </c>
      <c r="D668" s="226" t="s">
        <v>173</v>
      </c>
      <c r="E668" s="227" t="s">
        <v>678</v>
      </c>
      <c r="F668" s="228" t="s">
        <v>679</v>
      </c>
      <c r="G668" s="229" t="s">
        <v>292</v>
      </c>
      <c r="H668" s="230">
        <v>41.784999999999997</v>
      </c>
      <c r="I668" s="231"/>
      <c r="J668" s="232">
        <f>ROUND(I668*H668,2)</f>
        <v>0</v>
      </c>
      <c r="K668" s="228" t="s">
        <v>1</v>
      </c>
      <c r="L668" s="44"/>
      <c r="M668" s="233" t="s">
        <v>1</v>
      </c>
      <c r="N668" s="234" t="s">
        <v>41</v>
      </c>
      <c r="O668" s="91"/>
      <c r="P668" s="235">
        <f>O668*H668</f>
        <v>0</v>
      </c>
      <c r="Q668" s="235">
        <v>8.0000000000000007E-05</v>
      </c>
      <c r="R668" s="235">
        <f>Q668*H668</f>
        <v>0.0033427999999999999</v>
      </c>
      <c r="S668" s="235">
        <v>0</v>
      </c>
      <c r="T668" s="236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37" t="s">
        <v>178</v>
      </c>
      <c r="AT668" s="237" t="s">
        <v>173</v>
      </c>
      <c r="AU668" s="237" t="s">
        <v>193</v>
      </c>
      <c r="AY668" s="17" t="s">
        <v>171</v>
      </c>
      <c r="BE668" s="238">
        <f>IF(N668="základní",J668,0)</f>
        <v>0</v>
      </c>
      <c r="BF668" s="238">
        <f>IF(N668="snížená",J668,0)</f>
        <v>0</v>
      </c>
      <c r="BG668" s="238">
        <f>IF(N668="zákl. přenesená",J668,0)</f>
        <v>0</v>
      </c>
      <c r="BH668" s="238">
        <f>IF(N668="sníž. přenesená",J668,0)</f>
        <v>0</v>
      </c>
      <c r="BI668" s="238">
        <f>IF(N668="nulová",J668,0)</f>
        <v>0</v>
      </c>
      <c r="BJ668" s="17" t="s">
        <v>83</v>
      </c>
      <c r="BK668" s="238">
        <f>ROUND(I668*H668,2)</f>
        <v>0</v>
      </c>
      <c r="BL668" s="17" t="s">
        <v>178</v>
      </c>
      <c r="BM668" s="237" t="s">
        <v>680</v>
      </c>
    </row>
    <row r="669" s="13" customFormat="1">
      <c r="A669" s="13"/>
      <c r="B669" s="244"/>
      <c r="C669" s="245"/>
      <c r="D669" s="246" t="s">
        <v>182</v>
      </c>
      <c r="E669" s="247" t="s">
        <v>1</v>
      </c>
      <c r="F669" s="248" t="s">
        <v>236</v>
      </c>
      <c r="G669" s="245"/>
      <c r="H669" s="247" t="s">
        <v>1</v>
      </c>
      <c r="I669" s="249"/>
      <c r="J669" s="245"/>
      <c r="K669" s="245"/>
      <c r="L669" s="250"/>
      <c r="M669" s="251"/>
      <c r="N669" s="252"/>
      <c r="O669" s="252"/>
      <c r="P669" s="252"/>
      <c r="Q669" s="252"/>
      <c r="R669" s="252"/>
      <c r="S669" s="252"/>
      <c r="T669" s="25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54" t="s">
        <v>182</v>
      </c>
      <c r="AU669" s="254" t="s">
        <v>193</v>
      </c>
      <c r="AV669" s="13" t="s">
        <v>83</v>
      </c>
      <c r="AW669" s="13" t="s">
        <v>34</v>
      </c>
      <c r="AX669" s="13" t="s">
        <v>76</v>
      </c>
      <c r="AY669" s="254" t="s">
        <v>171</v>
      </c>
    </row>
    <row r="670" s="13" customFormat="1">
      <c r="A670" s="13"/>
      <c r="B670" s="244"/>
      <c r="C670" s="245"/>
      <c r="D670" s="246" t="s">
        <v>182</v>
      </c>
      <c r="E670" s="247" t="s">
        <v>1</v>
      </c>
      <c r="F670" s="248" t="s">
        <v>184</v>
      </c>
      <c r="G670" s="245"/>
      <c r="H670" s="247" t="s">
        <v>1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4" t="s">
        <v>182</v>
      </c>
      <c r="AU670" s="254" t="s">
        <v>193</v>
      </c>
      <c r="AV670" s="13" t="s">
        <v>83</v>
      </c>
      <c r="AW670" s="13" t="s">
        <v>34</v>
      </c>
      <c r="AX670" s="13" t="s">
        <v>76</v>
      </c>
      <c r="AY670" s="254" t="s">
        <v>171</v>
      </c>
    </row>
    <row r="671" s="13" customFormat="1">
      <c r="A671" s="13"/>
      <c r="B671" s="244"/>
      <c r="C671" s="245"/>
      <c r="D671" s="246" t="s">
        <v>182</v>
      </c>
      <c r="E671" s="247" t="s">
        <v>1</v>
      </c>
      <c r="F671" s="248" t="s">
        <v>296</v>
      </c>
      <c r="G671" s="245"/>
      <c r="H671" s="247" t="s">
        <v>1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4" t="s">
        <v>182</v>
      </c>
      <c r="AU671" s="254" t="s">
        <v>193</v>
      </c>
      <c r="AV671" s="13" t="s">
        <v>83</v>
      </c>
      <c r="AW671" s="13" t="s">
        <v>34</v>
      </c>
      <c r="AX671" s="13" t="s">
        <v>76</v>
      </c>
      <c r="AY671" s="254" t="s">
        <v>171</v>
      </c>
    </row>
    <row r="672" s="13" customFormat="1">
      <c r="A672" s="13"/>
      <c r="B672" s="244"/>
      <c r="C672" s="245"/>
      <c r="D672" s="246" t="s">
        <v>182</v>
      </c>
      <c r="E672" s="247" t="s">
        <v>1</v>
      </c>
      <c r="F672" s="248" t="s">
        <v>184</v>
      </c>
      <c r="G672" s="245"/>
      <c r="H672" s="247" t="s">
        <v>1</v>
      </c>
      <c r="I672" s="249"/>
      <c r="J672" s="245"/>
      <c r="K672" s="245"/>
      <c r="L672" s="250"/>
      <c r="M672" s="251"/>
      <c r="N672" s="252"/>
      <c r="O672" s="252"/>
      <c r="P672" s="252"/>
      <c r="Q672" s="252"/>
      <c r="R672" s="252"/>
      <c r="S672" s="252"/>
      <c r="T672" s="25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4" t="s">
        <v>182</v>
      </c>
      <c r="AU672" s="254" t="s">
        <v>193</v>
      </c>
      <c r="AV672" s="13" t="s">
        <v>83</v>
      </c>
      <c r="AW672" s="13" t="s">
        <v>34</v>
      </c>
      <c r="AX672" s="13" t="s">
        <v>76</v>
      </c>
      <c r="AY672" s="254" t="s">
        <v>171</v>
      </c>
    </row>
    <row r="673" s="13" customFormat="1">
      <c r="A673" s="13"/>
      <c r="B673" s="244"/>
      <c r="C673" s="245"/>
      <c r="D673" s="246" t="s">
        <v>182</v>
      </c>
      <c r="E673" s="247" t="s">
        <v>1</v>
      </c>
      <c r="F673" s="248" t="s">
        <v>312</v>
      </c>
      <c r="G673" s="245"/>
      <c r="H673" s="247" t="s">
        <v>1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4" t="s">
        <v>182</v>
      </c>
      <c r="AU673" s="254" t="s">
        <v>193</v>
      </c>
      <c r="AV673" s="13" t="s">
        <v>83</v>
      </c>
      <c r="AW673" s="13" t="s">
        <v>34</v>
      </c>
      <c r="AX673" s="13" t="s">
        <v>76</v>
      </c>
      <c r="AY673" s="254" t="s">
        <v>171</v>
      </c>
    </row>
    <row r="674" s="14" customFormat="1">
      <c r="A674" s="14"/>
      <c r="B674" s="255"/>
      <c r="C674" s="256"/>
      <c r="D674" s="246" t="s">
        <v>182</v>
      </c>
      <c r="E674" s="257" t="s">
        <v>1</v>
      </c>
      <c r="F674" s="258" t="s">
        <v>664</v>
      </c>
      <c r="G674" s="256"/>
      <c r="H674" s="259">
        <v>41.784750000000002</v>
      </c>
      <c r="I674" s="260"/>
      <c r="J674" s="256"/>
      <c r="K674" s="256"/>
      <c r="L674" s="261"/>
      <c r="M674" s="262"/>
      <c r="N674" s="263"/>
      <c r="O674" s="263"/>
      <c r="P674" s="263"/>
      <c r="Q674" s="263"/>
      <c r="R674" s="263"/>
      <c r="S674" s="263"/>
      <c r="T674" s="26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5" t="s">
        <v>182</v>
      </c>
      <c r="AU674" s="265" t="s">
        <v>193</v>
      </c>
      <c r="AV674" s="14" t="s">
        <v>85</v>
      </c>
      <c r="AW674" s="14" t="s">
        <v>34</v>
      </c>
      <c r="AX674" s="14" t="s">
        <v>76</v>
      </c>
      <c r="AY674" s="265" t="s">
        <v>171</v>
      </c>
    </row>
    <row r="675" s="2" customFormat="1" ht="24.15" customHeight="1">
      <c r="A675" s="38"/>
      <c r="B675" s="39"/>
      <c r="C675" s="226" t="s">
        <v>681</v>
      </c>
      <c r="D675" s="226" t="s">
        <v>173</v>
      </c>
      <c r="E675" s="227" t="s">
        <v>682</v>
      </c>
      <c r="F675" s="228" t="s">
        <v>683</v>
      </c>
      <c r="G675" s="229" t="s">
        <v>438</v>
      </c>
      <c r="H675" s="230">
        <v>6.2549999999999999</v>
      </c>
      <c r="I675" s="231"/>
      <c r="J675" s="232">
        <f>ROUND(I675*H675,2)</f>
        <v>0</v>
      </c>
      <c r="K675" s="228" t="s">
        <v>177</v>
      </c>
      <c r="L675" s="44"/>
      <c r="M675" s="233" t="s">
        <v>1</v>
      </c>
      <c r="N675" s="234" t="s">
        <v>41</v>
      </c>
      <c r="O675" s="91"/>
      <c r="P675" s="235">
        <f>O675*H675</f>
        <v>0</v>
      </c>
      <c r="Q675" s="235">
        <v>0.00010000000000000001</v>
      </c>
      <c r="R675" s="235">
        <f>Q675*H675</f>
        <v>0.00062549999999999997</v>
      </c>
      <c r="S675" s="235">
        <v>0</v>
      </c>
      <c r="T675" s="236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37" t="s">
        <v>178</v>
      </c>
      <c r="AT675" s="237" t="s">
        <v>173</v>
      </c>
      <c r="AU675" s="237" t="s">
        <v>193</v>
      </c>
      <c r="AY675" s="17" t="s">
        <v>171</v>
      </c>
      <c r="BE675" s="238">
        <f>IF(N675="základní",J675,0)</f>
        <v>0</v>
      </c>
      <c r="BF675" s="238">
        <f>IF(N675="snížená",J675,0)</f>
        <v>0</v>
      </c>
      <c r="BG675" s="238">
        <f>IF(N675="zákl. přenesená",J675,0)</f>
        <v>0</v>
      </c>
      <c r="BH675" s="238">
        <f>IF(N675="sníž. přenesená",J675,0)</f>
        <v>0</v>
      </c>
      <c r="BI675" s="238">
        <f>IF(N675="nulová",J675,0)</f>
        <v>0</v>
      </c>
      <c r="BJ675" s="17" t="s">
        <v>83</v>
      </c>
      <c r="BK675" s="238">
        <f>ROUND(I675*H675,2)</f>
        <v>0</v>
      </c>
      <c r="BL675" s="17" t="s">
        <v>178</v>
      </c>
      <c r="BM675" s="237" t="s">
        <v>684</v>
      </c>
    </row>
    <row r="676" s="2" customFormat="1">
      <c r="A676" s="38"/>
      <c r="B676" s="39"/>
      <c r="C676" s="40"/>
      <c r="D676" s="239" t="s">
        <v>180</v>
      </c>
      <c r="E676" s="40"/>
      <c r="F676" s="240" t="s">
        <v>685</v>
      </c>
      <c r="G676" s="40"/>
      <c r="H676" s="40"/>
      <c r="I676" s="241"/>
      <c r="J676" s="40"/>
      <c r="K676" s="40"/>
      <c r="L676" s="44"/>
      <c r="M676" s="242"/>
      <c r="N676" s="243"/>
      <c r="O676" s="91"/>
      <c r="P676" s="91"/>
      <c r="Q676" s="91"/>
      <c r="R676" s="91"/>
      <c r="S676" s="91"/>
      <c r="T676" s="92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T676" s="17" t="s">
        <v>180</v>
      </c>
      <c r="AU676" s="17" t="s">
        <v>193</v>
      </c>
    </row>
    <row r="677" s="2" customFormat="1" ht="24.15" customHeight="1">
      <c r="A677" s="38"/>
      <c r="B677" s="39"/>
      <c r="C677" s="267" t="s">
        <v>686</v>
      </c>
      <c r="D677" s="267" t="s">
        <v>284</v>
      </c>
      <c r="E677" s="268" t="s">
        <v>687</v>
      </c>
      <c r="F677" s="269" t="s">
        <v>688</v>
      </c>
      <c r="G677" s="270" t="s">
        <v>438</v>
      </c>
      <c r="H677" s="271">
        <v>6.8810000000000002</v>
      </c>
      <c r="I677" s="272"/>
      <c r="J677" s="273">
        <f>ROUND(I677*H677,2)</f>
        <v>0</v>
      </c>
      <c r="K677" s="269" t="s">
        <v>177</v>
      </c>
      <c r="L677" s="274"/>
      <c r="M677" s="275" t="s">
        <v>1</v>
      </c>
      <c r="N677" s="276" t="s">
        <v>41</v>
      </c>
      <c r="O677" s="91"/>
      <c r="P677" s="235">
        <f>O677*H677</f>
        <v>0</v>
      </c>
      <c r="Q677" s="235">
        <v>0.00076000000000000004</v>
      </c>
      <c r="R677" s="235">
        <f>Q677*H677</f>
        <v>0.0052295600000000003</v>
      </c>
      <c r="S677" s="235">
        <v>0</v>
      </c>
      <c r="T677" s="236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37" t="s">
        <v>220</v>
      </c>
      <c r="AT677" s="237" t="s">
        <v>284</v>
      </c>
      <c r="AU677" s="237" t="s">
        <v>193</v>
      </c>
      <c r="AY677" s="17" t="s">
        <v>171</v>
      </c>
      <c r="BE677" s="238">
        <f>IF(N677="základní",J677,0)</f>
        <v>0</v>
      </c>
      <c r="BF677" s="238">
        <f>IF(N677="snížená",J677,0)</f>
        <v>0</v>
      </c>
      <c r="BG677" s="238">
        <f>IF(N677="zákl. přenesená",J677,0)</f>
        <v>0</v>
      </c>
      <c r="BH677" s="238">
        <f>IF(N677="sníž. přenesená",J677,0)</f>
        <v>0</v>
      </c>
      <c r="BI677" s="238">
        <f>IF(N677="nulová",J677,0)</f>
        <v>0</v>
      </c>
      <c r="BJ677" s="17" t="s">
        <v>83</v>
      </c>
      <c r="BK677" s="238">
        <f>ROUND(I677*H677,2)</f>
        <v>0</v>
      </c>
      <c r="BL677" s="17" t="s">
        <v>178</v>
      </c>
      <c r="BM677" s="237" t="s">
        <v>689</v>
      </c>
    </row>
    <row r="678" s="13" customFormat="1">
      <c r="A678" s="13"/>
      <c r="B678" s="244"/>
      <c r="C678" s="245"/>
      <c r="D678" s="246" t="s">
        <v>182</v>
      </c>
      <c r="E678" s="247" t="s">
        <v>1</v>
      </c>
      <c r="F678" s="248" t="s">
        <v>236</v>
      </c>
      <c r="G678" s="245"/>
      <c r="H678" s="247" t="s">
        <v>1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54" t="s">
        <v>182</v>
      </c>
      <c r="AU678" s="254" t="s">
        <v>193</v>
      </c>
      <c r="AV678" s="13" t="s">
        <v>83</v>
      </c>
      <c r="AW678" s="13" t="s">
        <v>34</v>
      </c>
      <c r="AX678" s="13" t="s">
        <v>76</v>
      </c>
      <c r="AY678" s="254" t="s">
        <v>171</v>
      </c>
    </row>
    <row r="679" s="13" customFormat="1">
      <c r="A679" s="13"/>
      <c r="B679" s="244"/>
      <c r="C679" s="245"/>
      <c r="D679" s="246" t="s">
        <v>182</v>
      </c>
      <c r="E679" s="247" t="s">
        <v>1</v>
      </c>
      <c r="F679" s="248" t="s">
        <v>184</v>
      </c>
      <c r="G679" s="245"/>
      <c r="H679" s="247" t="s">
        <v>1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4" t="s">
        <v>182</v>
      </c>
      <c r="AU679" s="254" t="s">
        <v>193</v>
      </c>
      <c r="AV679" s="13" t="s">
        <v>83</v>
      </c>
      <c r="AW679" s="13" t="s">
        <v>34</v>
      </c>
      <c r="AX679" s="13" t="s">
        <v>76</v>
      </c>
      <c r="AY679" s="254" t="s">
        <v>171</v>
      </c>
    </row>
    <row r="680" s="13" customFormat="1">
      <c r="A680" s="13"/>
      <c r="B680" s="244"/>
      <c r="C680" s="245"/>
      <c r="D680" s="246" t="s">
        <v>182</v>
      </c>
      <c r="E680" s="247" t="s">
        <v>1</v>
      </c>
      <c r="F680" s="248" t="s">
        <v>296</v>
      </c>
      <c r="G680" s="245"/>
      <c r="H680" s="247" t="s">
        <v>1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4" t="s">
        <v>182</v>
      </c>
      <c r="AU680" s="254" t="s">
        <v>193</v>
      </c>
      <c r="AV680" s="13" t="s">
        <v>83</v>
      </c>
      <c r="AW680" s="13" t="s">
        <v>34</v>
      </c>
      <c r="AX680" s="13" t="s">
        <v>76</v>
      </c>
      <c r="AY680" s="254" t="s">
        <v>171</v>
      </c>
    </row>
    <row r="681" s="13" customFormat="1">
      <c r="A681" s="13"/>
      <c r="B681" s="244"/>
      <c r="C681" s="245"/>
      <c r="D681" s="246" t="s">
        <v>182</v>
      </c>
      <c r="E681" s="247" t="s">
        <v>1</v>
      </c>
      <c r="F681" s="248" t="s">
        <v>184</v>
      </c>
      <c r="G681" s="245"/>
      <c r="H681" s="247" t="s">
        <v>1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4" t="s">
        <v>182</v>
      </c>
      <c r="AU681" s="254" t="s">
        <v>193</v>
      </c>
      <c r="AV681" s="13" t="s">
        <v>83</v>
      </c>
      <c r="AW681" s="13" t="s">
        <v>34</v>
      </c>
      <c r="AX681" s="13" t="s">
        <v>76</v>
      </c>
      <c r="AY681" s="254" t="s">
        <v>171</v>
      </c>
    </row>
    <row r="682" s="13" customFormat="1">
      <c r="A682" s="13"/>
      <c r="B682" s="244"/>
      <c r="C682" s="245"/>
      <c r="D682" s="246" t="s">
        <v>182</v>
      </c>
      <c r="E682" s="247" t="s">
        <v>1</v>
      </c>
      <c r="F682" s="248" t="s">
        <v>312</v>
      </c>
      <c r="G682" s="245"/>
      <c r="H682" s="247" t="s">
        <v>1</v>
      </c>
      <c r="I682" s="249"/>
      <c r="J682" s="245"/>
      <c r="K682" s="245"/>
      <c r="L682" s="250"/>
      <c r="M682" s="251"/>
      <c r="N682" s="252"/>
      <c r="O682" s="252"/>
      <c r="P682" s="252"/>
      <c r="Q682" s="252"/>
      <c r="R682" s="252"/>
      <c r="S682" s="252"/>
      <c r="T682" s="25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54" t="s">
        <v>182</v>
      </c>
      <c r="AU682" s="254" t="s">
        <v>193</v>
      </c>
      <c r="AV682" s="13" t="s">
        <v>83</v>
      </c>
      <c r="AW682" s="13" t="s">
        <v>34</v>
      </c>
      <c r="AX682" s="13" t="s">
        <v>76</v>
      </c>
      <c r="AY682" s="254" t="s">
        <v>171</v>
      </c>
    </row>
    <row r="683" s="14" customFormat="1">
      <c r="A683" s="14"/>
      <c r="B683" s="255"/>
      <c r="C683" s="256"/>
      <c r="D683" s="246" t="s">
        <v>182</v>
      </c>
      <c r="E683" s="257" t="s">
        <v>1</v>
      </c>
      <c r="F683" s="258" t="s">
        <v>690</v>
      </c>
      <c r="G683" s="256"/>
      <c r="H683" s="259">
        <v>6.2549999999999999</v>
      </c>
      <c r="I683" s="260"/>
      <c r="J683" s="256"/>
      <c r="K683" s="256"/>
      <c r="L683" s="261"/>
      <c r="M683" s="262"/>
      <c r="N683" s="263"/>
      <c r="O683" s="263"/>
      <c r="P683" s="263"/>
      <c r="Q683" s="263"/>
      <c r="R683" s="263"/>
      <c r="S683" s="263"/>
      <c r="T683" s="26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5" t="s">
        <v>182</v>
      </c>
      <c r="AU683" s="265" t="s">
        <v>193</v>
      </c>
      <c r="AV683" s="14" t="s">
        <v>85</v>
      </c>
      <c r="AW683" s="14" t="s">
        <v>34</v>
      </c>
      <c r="AX683" s="14" t="s">
        <v>76</v>
      </c>
      <c r="AY683" s="265" t="s">
        <v>171</v>
      </c>
    </row>
    <row r="684" s="14" customFormat="1">
      <c r="A684" s="14"/>
      <c r="B684" s="255"/>
      <c r="C684" s="256"/>
      <c r="D684" s="246" t="s">
        <v>182</v>
      </c>
      <c r="E684" s="256"/>
      <c r="F684" s="258" t="s">
        <v>691</v>
      </c>
      <c r="G684" s="256"/>
      <c r="H684" s="259">
        <v>6.8810000000000002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5" t="s">
        <v>182</v>
      </c>
      <c r="AU684" s="265" t="s">
        <v>193</v>
      </c>
      <c r="AV684" s="14" t="s">
        <v>85</v>
      </c>
      <c r="AW684" s="14" t="s">
        <v>4</v>
      </c>
      <c r="AX684" s="14" t="s">
        <v>83</v>
      </c>
      <c r="AY684" s="265" t="s">
        <v>171</v>
      </c>
    </row>
    <row r="685" s="2" customFormat="1" ht="16.5" customHeight="1">
      <c r="A685" s="38"/>
      <c r="B685" s="39"/>
      <c r="C685" s="226" t="s">
        <v>692</v>
      </c>
      <c r="D685" s="226" t="s">
        <v>173</v>
      </c>
      <c r="E685" s="227" t="s">
        <v>693</v>
      </c>
      <c r="F685" s="228" t="s">
        <v>694</v>
      </c>
      <c r="G685" s="229" t="s">
        <v>292</v>
      </c>
      <c r="H685" s="230">
        <v>178.43700000000001</v>
      </c>
      <c r="I685" s="231"/>
      <c r="J685" s="232">
        <f>ROUND(I685*H685,2)</f>
        <v>0</v>
      </c>
      <c r="K685" s="228" t="s">
        <v>177</v>
      </c>
      <c r="L685" s="44"/>
      <c r="M685" s="233" t="s">
        <v>1</v>
      </c>
      <c r="N685" s="234" t="s">
        <v>41</v>
      </c>
      <c r="O685" s="91"/>
      <c r="P685" s="235">
        <f>O685*H685</f>
        <v>0</v>
      </c>
      <c r="Q685" s="235">
        <v>0.00025999999999999998</v>
      </c>
      <c r="R685" s="235">
        <f>Q685*H685</f>
        <v>0.046393619999999997</v>
      </c>
      <c r="S685" s="235">
        <v>0</v>
      </c>
      <c r="T685" s="236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37" t="s">
        <v>178</v>
      </c>
      <c r="AT685" s="237" t="s">
        <v>173</v>
      </c>
      <c r="AU685" s="237" t="s">
        <v>193</v>
      </c>
      <c r="AY685" s="17" t="s">
        <v>171</v>
      </c>
      <c r="BE685" s="238">
        <f>IF(N685="základní",J685,0)</f>
        <v>0</v>
      </c>
      <c r="BF685" s="238">
        <f>IF(N685="snížená",J685,0)</f>
        <v>0</v>
      </c>
      <c r="BG685" s="238">
        <f>IF(N685="zákl. přenesená",J685,0)</f>
        <v>0</v>
      </c>
      <c r="BH685" s="238">
        <f>IF(N685="sníž. přenesená",J685,0)</f>
        <v>0</v>
      </c>
      <c r="BI685" s="238">
        <f>IF(N685="nulová",J685,0)</f>
        <v>0</v>
      </c>
      <c r="BJ685" s="17" t="s">
        <v>83</v>
      </c>
      <c r="BK685" s="238">
        <f>ROUND(I685*H685,2)</f>
        <v>0</v>
      </c>
      <c r="BL685" s="17" t="s">
        <v>178</v>
      </c>
      <c r="BM685" s="237" t="s">
        <v>695</v>
      </c>
    </row>
    <row r="686" s="2" customFormat="1">
      <c r="A686" s="38"/>
      <c r="B686" s="39"/>
      <c r="C686" s="40"/>
      <c r="D686" s="239" t="s">
        <v>180</v>
      </c>
      <c r="E686" s="40"/>
      <c r="F686" s="240" t="s">
        <v>696</v>
      </c>
      <c r="G686" s="40"/>
      <c r="H686" s="40"/>
      <c r="I686" s="241"/>
      <c r="J686" s="40"/>
      <c r="K686" s="40"/>
      <c r="L686" s="44"/>
      <c r="M686" s="242"/>
      <c r="N686" s="243"/>
      <c r="O686" s="91"/>
      <c r="P686" s="91"/>
      <c r="Q686" s="91"/>
      <c r="R686" s="91"/>
      <c r="S686" s="91"/>
      <c r="T686" s="92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T686" s="17" t="s">
        <v>180</v>
      </c>
      <c r="AU686" s="17" t="s">
        <v>193</v>
      </c>
    </row>
    <row r="687" s="13" customFormat="1">
      <c r="A687" s="13"/>
      <c r="B687" s="244"/>
      <c r="C687" s="245"/>
      <c r="D687" s="246" t="s">
        <v>182</v>
      </c>
      <c r="E687" s="247" t="s">
        <v>1</v>
      </c>
      <c r="F687" s="248" t="s">
        <v>236</v>
      </c>
      <c r="G687" s="245"/>
      <c r="H687" s="247" t="s">
        <v>1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4" t="s">
        <v>182</v>
      </c>
      <c r="AU687" s="254" t="s">
        <v>193</v>
      </c>
      <c r="AV687" s="13" t="s">
        <v>83</v>
      </c>
      <c r="AW687" s="13" t="s">
        <v>34</v>
      </c>
      <c r="AX687" s="13" t="s">
        <v>76</v>
      </c>
      <c r="AY687" s="254" t="s">
        <v>171</v>
      </c>
    </row>
    <row r="688" s="13" customFormat="1">
      <c r="A688" s="13"/>
      <c r="B688" s="244"/>
      <c r="C688" s="245"/>
      <c r="D688" s="246" t="s">
        <v>182</v>
      </c>
      <c r="E688" s="247" t="s">
        <v>1</v>
      </c>
      <c r="F688" s="248" t="s">
        <v>184</v>
      </c>
      <c r="G688" s="245"/>
      <c r="H688" s="247" t="s">
        <v>1</v>
      </c>
      <c r="I688" s="249"/>
      <c r="J688" s="245"/>
      <c r="K688" s="245"/>
      <c r="L688" s="250"/>
      <c r="M688" s="251"/>
      <c r="N688" s="252"/>
      <c r="O688" s="252"/>
      <c r="P688" s="252"/>
      <c r="Q688" s="252"/>
      <c r="R688" s="252"/>
      <c r="S688" s="252"/>
      <c r="T688" s="25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54" t="s">
        <v>182</v>
      </c>
      <c r="AU688" s="254" t="s">
        <v>193</v>
      </c>
      <c r="AV688" s="13" t="s">
        <v>83</v>
      </c>
      <c r="AW688" s="13" t="s">
        <v>34</v>
      </c>
      <c r="AX688" s="13" t="s">
        <v>76</v>
      </c>
      <c r="AY688" s="254" t="s">
        <v>171</v>
      </c>
    </row>
    <row r="689" s="13" customFormat="1">
      <c r="A689" s="13"/>
      <c r="B689" s="244"/>
      <c r="C689" s="245"/>
      <c r="D689" s="246" t="s">
        <v>182</v>
      </c>
      <c r="E689" s="247" t="s">
        <v>1</v>
      </c>
      <c r="F689" s="248" t="s">
        <v>296</v>
      </c>
      <c r="G689" s="245"/>
      <c r="H689" s="247" t="s">
        <v>1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4" t="s">
        <v>182</v>
      </c>
      <c r="AU689" s="254" t="s">
        <v>193</v>
      </c>
      <c r="AV689" s="13" t="s">
        <v>83</v>
      </c>
      <c r="AW689" s="13" t="s">
        <v>34</v>
      </c>
      <c r="AX689" s="13" t="s">
        <v>76</v>
      </c>
      <c r="AY689" s="254" t="s">
        <v>171</v>
      </c>
    </row>
    <row r="690" s="13" customFormat="1">
      <c r="A690" s="13"/>
      <c r="B690" s="244"/>
      <c r="C690" s="245"/>
      <c r="D690" s="246" t="s">
        <v>182</v>
      </c>
      <c r="E690" s="247" t="s">
        <v>1</v>
      </c>
      <c r="F690" s="248" t="s">
        <v>184</v>
      </c>
      <c r="G690" s="245"/>
      <c r="H690" s="247" t="s">
        <v>1</v>
      </c>
      <c r="I690" s="249"/>
      <c r="J690" s="245"/>
      <c r="K690" s="245"/>
      <c r="L690" s="250"/>
      <c r="M690" s="251"/>
      <c r="N690" s="252"/>
      <c r="O690" s="252"/>
      <c r="P690" s="252"/>
      <c r="Q690" s="252"/>
      <c r="R690" s="252"/>
      <c r="S690" s="252"/>
      <c r="T690" s="25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4" t="s">
        <v>182</v>
      </c>
      <c r="AU690" s="254" t="s">
        <v>193</v>
      </c>
      <c r="AV690" s="13" t="s">
        <v>83</v>
      </c>
      <c r="AW690" s="13" t="s">
        <v>34</v>
      </c>
      <c r="AX690" s="13" t="s">
        <v>76</v>
      </c>
      <c r="AY690" s="254" t="s">
        <v>171</v>
      </c>
    </row>
    <row r="691" s="13" customFormat="1">
      <c r="A691" s="13"/>
      <c r="B691" s="244"/>
      <c r="C691" s="245"/>
      <c r="D691" s="246" t="s">
        <v>182</v>
      </c>
      <c r="E691" s="247" t="s">
        <v>1</v>
      </c>
      <c r="F691" s="248" t="s">
        <v>697</v>
      </c>
      <c r="G691" s="245"/>
      <c r="H691" s="247" t="s">
        <v>1</v>
      </c>
      <c r="I691" s="249"/>
      <c r="J691" s="245"/>
      <c r="K691" s="245"/>
      <c r="L691" s="250"/>
      <c r="M691" s="251"/>
      <c r="N691" s="252"/>
      <c r="O691" s="252"/>
      <c r="P691" s="252"/>
      <c r="Q691" s="252"/>
      <c r="R691" s="252"/>
      <c r="S691" s="252"/>
      <c r="T691" s="25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4" t="s">
        <v>182</v>
      </c>
      <c r="AU691" s="254" t="s">
        <v>193</v>
      </c>
      <c r="AV691" s="13" t="s">
        <v>83</v>
      </c>
      <c r="AW691" s="13" t="s">
        <v>34</v>
      </c>
      <c r="AX691" s="13" t="s">
        <v>76</v>
      </c>
      <c r="AY691" s="254" t="s">
        <v>171</v>
      </c>
    </row>
    <row r="692" s="14" customFormat="1">
      <c r="A692" s="14"/>
      <c r="B692" s="255"/>
      <c r="C692" s="256"/>
      <c r="D692" s="246" t="s">
        <v>182</v>
      </c>
      <c r="E692" s="257" t="s">
        <v>1</v>
      </c>
      <c r="F692" s="258" t="s">
        <v>698</v>
      </c>
      <c r="G692" s="256"/>
      <c r="H692" s="259">
        <v>136.65199999999999</v>
      </c>
      <c r="I692" s="260"/>
      <c r="J692" s="256"/>
      <c r="K692" s="256"/>
      <c r="L692" s="261"/>
      <c r="M692" s="262"/>
      <c r="N692" s="263"/>
      <c r="O692" s="263"/>
      <c r="P692" s="263"/>
      <c r="Q692" s="263"/>
      <c r="R692" s="263"/>
      <c r="S692" s="263"/>
      <c r="T692" s="26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5" t="s">
        <v>182</v>
      </c>
      <c r="AU692" s="265" t="s">
        <v>193</v>
      </c>
      <c r="AV692" s="14" t="s">
        <v>85</v>
      </c>
      <c r="AW692" s="14" t="s">
        <v>34</v>
      </c>
      <c r="AX692" s="14" t="s">
        <v>76</v>
      </c>
      <c r="AY692" s="265" t="s">
        <v>171</v>
      </c>
    </row>
    <row r="693" s="13" customFormat="1">
      <c r="A693" s="13"/>
      <c r="B693" s="244"/>
      <c r="C693" s="245"/>
      <c r="D693" s="246" t="s">
        <v>182</v>
      </c>
      <c r="E693" s="247" t="s">
        <v>1</v>
      </c>
      <c r="F693" s="248" t="s">
        <v>184</v>
      </c>
      <c r="G693" s="245"/>
      <c r="H693" s="247" t="s">
        <v>1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54" t="s">
        <v>182</v>
      </c>
      <c r="AU693" s="254" t="s">
        <v>193</v>
      </c>
      <c r="AV693" s="13" t="s">
        <v>83</v>
      </c>
      <c r="AW693" s="13" t="s">
        <v>34</v>
      </c>
      <c r="AX693" s="13" t="s">
        <v>76</v>
      </c>
      <c r="AY693" s="254" t="s">
        <v>171</v>
      </c>
    </row>
    <row r="694" s="13" customFormat="1">
      <c r="A694" s="13"/>
      <c r="B694" s="244"/>
      <c r="C694" s="245"/>
      <c r="D694" s="246" t="s">
        <v>182</v>
      </c>
      <c r="E694" s="247" t="s">
        <v>1</v>
      </c>
      <c r="F694" s="248" t="s">
        <v>312</v>
      </c>
      <c r="G694" s="245"/>
      <c r="H694" s="247" t="s">
        <v>1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4" t="s">
        <v>182</v>
      </c>
      <c r="AU694" s="254" t="s">
        <v>193</v>
      </c>
      <c r="AV694" s="13" t="s">
        <v>83</v>
      </c>
      <c r="AW694" s="13" t="s">
        <v>34</v>
      </c>
      <c r="AX694" s="13" t="s">
        <v>76</v>
      </c>
      <c r="AY694" s="254" t="s">
        <v>171</v>
      </c>
    </row>
    <row r="695" s="14" customFormat="1">
      <c r="A695" s="14"/>
      <c r="B695" s="255"/>
      <c r="C695" s="256"/>
      <c r="D695" s="246" t="s">
        <v>182</v>
      </c>
      <c r="E695" s="257" t="s">
        <v>1</v>
      </c>
      <c r="F695" s="258" t="s">
        <v>664</v>
      </c>
      <c r="G695" s="256"/>
      <c r="H695" s="259">
        <v>41.784750000000002</v>
      </c>
      <c r="I695" s="260"/>
      <c r="J695" s="256"/>
      <c r="K695" s="256"/>
      <c r="L695" s="261"/>
      <c r="M695" s="262"/>
      <c r="N695" s="263"/>
      <c r="O695" s="263"/>
      <c r="P695" s="263"/>
      <c r="Q695" s="263"/>
      <c r="R695" s="263"/>
      <c r="S695" s="263"/>
      <c r="T695" s="26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5" t="s">
        <v>182</v>
      </c>
      <c r="AU695" s="265" t="s">
        <v>193</v>
      </c>
      <c r="AV695" s="14" t="s">
        <v>85</v>
      </c>
      <c r="AW695" s="14" t="s">
        <v>34</v>
      </c>
      <c r="AX695" s="14" t="s">
        <v>76</v>
      </c>
      <c r="AY695" s="265" t="s">
        <v>171</v>
      </c>
    </row>
    <row r="696" s="2" customFormat="1" ht="24.15" customHeight="1">
      <c r="A696" s="38"/>
      <c r="B696" s="39"/>
      <c r="C696" s="226" t="s">
        <v>699</v>
      </c>
      <c r="D696" s="226" t="s">
        <v>173</v>
      </c>
      <c r="E696" s="227" t="s">
        <v>700</v>
      </c>
      <c r="F696" s="228" t="s">
        <v>701</v>
      </c>
      <c r="G696" s="229" t="s">
        <v>292</v>
      </c>
      <c r="H696" s="230">
        <v>21.901</v>
      </c>
      <c r="I696" s="231"/>
      <c r="J696" s="232">
        <f>ROUND(I696*H696,2)</f>
        <v>0</v>
      </c>
      <c r="K696" s="228" t="s">
        <v>177</v>
      </c>
      <c r="L696" s="44"/>
      <c r="M696" s="233" t="s">
        <v>1</v>
      </c>
      <c r="N696" s="234" t="s">
        <v>41</v>
      </c>
      <c r="O696" s="91"/>
      <c r="P696" s="235">
        <f>O696*H696</f>
        <v>0</v>
      </c>
      <c r="Q696" s="235">
        <v>0.0073499999999999998</v>
      </c>
      <c r="R696" s="235">
        <f>Q696*H696</f>
        <v>0.16097234999999999</v>
      </c>
      <c r="S696" s="235">
        <v>0</v>
      </c>
      <c r="T696" s="236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7" t="s">
        <v>178</v>
      </c>
      <c r="AT696" s="237" t="s">
        <v>173</v>
      </c>
      <c r="AU696" s="237" t="s">
        <v>193</v>
      </c>
      <c r="AY696" s="17" t="s">
        <v>171</v>
      </c>
      <c r="BE696" s="238">
        <f>IF(N696="základní",J696,0)</f>
        <v>0</v>
      </c>
      <c r="BF696" s="238">
        <f>IF(N696="snížená",J696,0)</f>
        <v>0</v>
      </c>
      <c r="BG696" s="238">
        <f>IF(N696="zákl. přenesená",J696,0)</f>
        <v>0</v>
      </c>
      <c r="BH696" s="238">
        <f>IF(N696="sníž. přenesená",J696,0)</f>
        <v>0</v>
      </c>
      <c r="BI696" s="238">
        <f>IF(N696="nulová",J696,0)</f>
        <v>0</v>
      </c>
      <c r="BJ696" s="17" t="s">
        <v>83</v>
      </c>
      <c r="BK696" s="238">
        <f>ROUND(I696*H696,2)</f>
        <v>0</v>
      </c>
      <c r="BL696" s="17" t="s">
        <v>178</v>
      </c>
      <c r="BM696" s="237" t="s">
        <v>702</v>
      </c>
    </row>
    <row r="697" s="2" customFormat="1">
      <c r="A697" s="38"/>
      <c r="B697" s="39"/>
      <c r="C697" s="40"/>
      <c r="D697" s="239" t="s">
        <v>180</v>
      </c>
      <c r="E697" s="40"/>
      <c r="F697" s="240" t="s">
        <v>703</v>
      </c>
      <c r="G697" s="40"/>
      <c r="H697" s="40"/>
      <c r="I697" s="241"/>
      <c r="J697" s="40"/>
      <c r="K697" s="40"/>
      <c r="L697" s="44"/>
      <c r="M697" s="242"/>
      <c r="N697" s="243"/>
      <c r="O697" s="91"/>
      <c r="P697" s="91"/>
      <c r="Q697" s="91"/>
      <c r="R697" s="91"/>
      <c r="S697" s="91"/>
      <c r="T697" s="92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180</v>
      </c>
      <c r="AU697" s="17" t="s">
        <v>193</v>
      </c>
    </row>
    <row r="698" s="13" customFormat="1">
      <c r="A698" s="13"/>
      <c r="B698" s="244"/>
      <c r="C698" s="245"/>
      <c r="D698" s="246" t="s">
        <v>182</v>
      </c>
      <c r="E698" s="247" t="s">
        <v>1</v>
      </c>
      <c r="F698" s="248" t="s">
        <v>236</v>
      </c>
      <c r="G698" s="245"/>
      <c r="H698" s="247" t="s">
        <v>1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4" t="s">
        <v>182</v>
      </c>
      <c r="AU698" s="254" t="s">
        <v>193</v>
      </c>
      <c r="AV698" s="13" t="s">
        <v>83</v>
      </c>
      <c r="AW698" s="13" t="s">
        <v>34</v>
      </c>
      <c r="AX698" s="13" t="s">
        <v>76</v>
      </c>
      <c r="AY698" s="254" t="s">
        <v>171</v>
      </c>
    </row>
    <row r="699" s="13" customFormat="1">
      <c r="A699" s="13"/>
      <c r="B699" s="244"/>
      <c r="C699" s="245"/>
      <c r="D699" s="246" t="s">
        <v>182</v>
      </c>
      <c r="E699" s="247" t="s">
        <v>1</v>
      </c>
      <c r="F699" s="248" t="s">
        <v>184</v>
      </c>
      <c r="G699" s="245"/>
      <c r="H699" s="247" t="s">
        <v>1</v>
      </c>
      <c r="I699" s="249"/>
      <c r="J699" s="245"/>
      <c r="K699" s="245"/>
      <c r="L699" s="250"/>
      <c r="M699" s="251"/>
      <c r="N699" s="252"/>
      <c r="O699" s="252"/>
      <c r="P699" s="252"/>
      <c r="Q699" s="252"/>
      <c r="R699" s="252"/>
      <c r="S699" s="252"/>
      <c r="T699" s="25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54" t="s">
        <v>182</v>
      </c>
      <c r="AU699" s="254" t="s">
        <v>193</v>
      </c>
      <c r="AV699" s="13" t="s">
        <v>83</v>
      </c>
      <c r="AW699" s="13" t="s">
        <v>34</v>
      </c>
      <c r="AX699" s="13" t="s">
        <v>76</v>
      </c>
      <c r="AY699" s="254" t="s">
        <v>171</v>
      </c>
    </row>
    <row r="700" s="13" customFormat="1">
      <c r="A700" s="13"/>
      <c r="B700" s="244"/>
      <c r="C700" s="245"/>
      <c r="D700" s="246" t="s">
        <v>182</v>
      </c>
      <c r="E700" s="247" t="s">
        <v>1</v>
      </c>
      <c r="F700" s="248" t="s">
        <v>296</v>
      </c>
      <c r="G700" s="245"/>
      <c r="H700" s="247" t="s">
        <v>1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4" t="s">
        <v>182</v>
      </c>
      <c r="AU700" s="254" t="s">
        <v>193</v>
      </c>
      <c r="AV700" s="13" t="s">
        <v>83</v>
      </c>
      <c r="AW700" s="13" t="s">
        <v>34</v>
      </c>
      <c r="AX700" s="13" t="s">
        <v>76</v>
      </c>
      <c r="AY700" s="254" t="s">
        <v>171</v>
      </c>
    </row>
    <row r="701" s="13" customFormat="1">
      <c r="A701" s="13"/>
      <c r="B701" s="244"/>
      <c r="C701" s="245"/>
      <c r="D701" s="246" t="s">
        <v>182</v>
      </c>
      <c r="E701" s="247" t="s">
        <v>1</v>
      </c>
      <c r="F701" s="248" t="s">
        <v>184</v>
      </c>
      <c r="G701" s="245"/>
      <c r="H701" s="247" t="s">
        <v>1</v>
      </c>
      <c r="I701" s="249"/>
      <c r="J701" s="245"/>
      <c r="K701" s="245"/>
      <c r="L701" s="250"/>
      <c r="M701" s="251"/>
      <c r="N701" s="252"/>
      <c r="O701" s="252"/>
      <c r="P701" s="252"/>
      <c r="Q701" s="252"/>
      <c r="R701" s="252"/>
      <c r="S701" s="252"/>
      <c r="T701" s="25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4" t="s">
        <v>182</v>
      </c>
      <c r="AU701" s="254" t="s">
        <v>193</v>
      </c>
      <c r="AV701" s="13" t="s">
        <v>83</v>
      </c>
      <c r="AW701" s="13" t="s">
        <v>34</v>
      </c>
      <c r="AX701" s="13" t="s">
        <v>76</v>
      </c>
      <c r="AY701" s="254" t="s">
        <v>171</v>
      </c>
    </row>
    <row r="702" s="13" customFormat="1">
      <c r="A702" s="13"/>
      <c r="B702" s="244"/>
      <c r="C702" s="245"/>
      <c r="D702" s="246" t="s">
        <v>182</v>
      </c>
      <c r="E702" s="247" t="s">
        <v>1</v>
      </c>
      <c r="F702" s="248" t="s">
        <v>704</v>
      </c>
      <c r="G702" s="245"/>
      <c r="H702" s="247" t="s">
        <v>1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4" t="s">
        <v>182</v>
      </c>
      <c r="AU702" s="254" t="s">
        <v>193</v>
      </c>
      <c r="AV702" s="13" t="s">
        <v>83</v>
      </c>
      <c r="AW702" s="13" t="s">
        <v>34</v>
      </c>
      <c r="AX702" s="13" t="s">
        <v>76</v>
      </c>
      <c r="AY702" s="254" t="s">
        <v>171</v>
      </c>
    </row>
    <row r="703" s="14" customFormat="1">
      <c r="A703" s="14"/>
      <c r="B703" s="255"/>
      <c r="C703" s="256"/>
      <c r="D703" s="246" t="s">
        <v>182</v>
      </c>
      <c r="E703" s="257" t="s">
        <v>1</v>
      </c>
      <c r="F703" s="258" t="s">
        <v>705</v>
      </c>
      <c r="G703" s="256"/>
      <c r="H703" s="259">
        <v>21.9011</v>
      </c>
      <c r="I703" s="260"/>
      <c r="J703" s="256"/>
      <c r="K703" s="256"/>
      <c r="L703" s="261"/>
      <c r="M703" s="262"/>
      <c r="N703" s="263"/>
      <c r="O703" s="263"/>
      <c r="P703" s="263"/>
      <c r="Q703" s="263"/>
      <c r="R703" s="263"/>
      <c r="S703" s="263"/>
      <c r="T703" s="26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5" t="s">
        <v>182</v>
      </c>
      <c r="AU703" s="265" t="s">
        <v>193</v>
      </c>
      <c r="AV703" s="14" t="s">
        <v>85</v>
      </c>
      <c r="AW703" s="14" t="s">
        <v>34</v>
      </c>
      <c r="AX703" s="14" t="s">
        <v>76</v>
      </c>
      <c r="AY703" s="265" t="s">
        <v>171</v>
      </c>
    </row>
    <row r="704" s="2" customFormat="1" ht="24.15" customHeight="1">
      <c r="A704" s="38"/>
      <c r="B704" s="39"/>
      <c r="C704" s="226" t="s">
        <v>706</v>
      </c>
      <c r="D704" s="226" t="s">
        <v>173</v>
      </c>
      <c r="E704" s="227" t="s">
        <v>707</v>
      </c>
      <c r="F704" s="228" t="s">
        <v>708</v>
      </c>
      <c r="G704" s="229" t="s">
        <v>292</v>
      </c>
      <c r="H704" s="230">
        <v>21.901</v>
      </c>
      <c r="I704" s="231"/>
      <c r="J704" s="232">
        <f>ROUND(I704*H704,2)</f>
        <v>0</v>
      </c>
      <c r="K704" s="228" t="s">
        <v>177</v>
      </c>
      <c r="L704" s="44"/>
      <c r="M704" s="233" t="s">
        <v>1</v>
      </c>
      <c r="N704" s="234" t="s">
        <v>41</v>
      </c>
      <c r="O704" s="91"/>
      <c r="P704" s="235">
        <f>O704*H704</f>
        <v>0</v>
      </c>
      <c r="Q704" s="235">
        <v>0.023630000000000002</v>
      </c>
      <c r="R704" s="235">
        <f>Q704*H704</f>
        <v>0.51752063000000004</v>
      </c>
      <c r="S704" s="235">
        <v>0</v>
      </c>
      <c r="T704" s="236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7" t="s">
        <v>178</v>
      </c>
      <c r="AT704" s="237" t="s">
        <v>173</v>
      </c>
      <c r="AU704" s="237" t="s">
        <v>193</v>
      </c>
      <c r="AY704" s="17" t="s">
        <v>171</v>
      </c>
      <c r="BE704" s="238">
        <f>IF(N704="základní",J704,0)</f>
        <v>0</v>
      </c>
      <c r="BF704" s="238">
        <f>IF(N704="snížená",J704,0)</f>
        <v>0</v>
      </c>
      <c r="BG704" s="238">
        <f>IF(N704="zákl. přenesená",J704,0)</f>
        <v>0</v>
      </c>
      <c r="BH704" s="238">
        <f>IF(N704="sníž. přenesená",J704,0)</f>
        <v>0</v>
      </c>
      <c r="BI704" s="238">
        <f>IF(N704="nulová",J704,0)</f>
        <v>0</v>
      </c>
      <c r="BJ704" s="17" t="s">
        <v>83</v>
      </c>
      <c r="BK704" s="238">
        <f>ROUND(I704*H704,2)</f>
        <v>0</v>
      </c>
      <c r="BL704" s="17" t="s">
        <v>178</v>
      </c>
      <c r="BM704" s="237" t="s">
        <v>709</v>
      </c>
    </row>
    <row r="705" s="2" customFormat="1">
      <c r="A705" s="38"/>
      <c r="B705" s="39"/>
      <c r="C705" s="40"/>
      <c r="D705" s="239" t="s">
        <v>180</v>
      </c>
      <c r="E705" s="40"/>
      <c r="F705" s="240" t="s">
        <v>710</v>
      </c>
      <c r="G705" s="40"/>
      <c r="H705" s="40"/>
      <c r="I705" s="241"/>
      <c r="J705" s="40"/>
      <c r="K705" s="40"/>
      <c r="L705" s="44"/>
      <c r="M705" s="242"/>
      <c r="N705" s="243"/>
      <c r="O705" s="91"/>
      <c r="P705" s="91"/>
      <c r="Q705" s="91"/>
      <c r="R705" s="91"/>
      <c r="S705" s="91"/>
      <c r="T705" s="92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7" t="s">
        <v>180</v>
      </c>
      <c r="AU705" s="17" t="s">
        <v>193</v>
      </c>
    </row>
    <row r="706" s="13" customFormat="1">
      <c r="A706" s="13"/>
      <c r="B706" s="244"/>
      <c r="C706" s="245"/>
      <c r="D706" s="246" t="s">
        <v>182</v>
      </c>
      <c r="E706" s="247" t="s">
        <v>1</v>
      </c>
      <c r="F706" s="248" t="s">
        <v>236</v>
      </c>
      <c r="G706" s="245"/>
      <c r="H706" s="247" t="s">
        <v>1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4" t="s">
        <v>182</v>
      </c>
      <c r="AU706" s="254" t="s">
        <v>193</v>
      </c>
      <c r="AV706" s="13" t="s">
        <v>83</v>
      </c>
      <c r="AW706" s="13" t="s">
        <v>34</v>
      </c>
      <c r="AX706" s="13" t="s">
        <v>76</v>
      </c>
      <c r="AY706" s="254" t="s">
        <v>171</v>
      </c>
    </row>
    <row r="707" s="13" customFormat="1">
      <c r="A707" s="13"/>
      <c r="B707" s="244"/>
      <c r="C707" s="245"/>
      <c r="D707" s="246" t="s">
        <v>182</v>
      </c>
      <c r="E707" s="247" t="s">
        <v>1</v>
      </c>
      <c r="F707" s="248" t="s">
        <v>184</v>
      </c>
      <c r="G707" s="245"/>
      <c r="H707" s="247" t="s">
        <v>1</v>
      </c>
      <c r="I707" s="249"/>
      <c r="J707" s="245"/>
      <c r="K707" s="245"/>
      <c r="L707" s="250"/>
      <c r="M707" s="251"/>
      <c r="N707" s="252"/>
      <c r="O707" s="252"/>
      <c r="P707" s="252"/>
      <c r="Q707" s="252"/>
      <c r="R707" s="252"/>
      <c r="S707" s="252"/>
      <c r="T707" s="25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4" t="s">
        <v>182</v>
      </c>
      <c r="AU707" s="254" t="s">
        <v>193</v>
      </c>
      <c r="AV707" s="13" t="s">
        <v>83</v>
      </c>
      <c r="AW707" s="13" t="s">
        <v>34</v>
      </c>
      <c r="AX707" s="13" t="s">
        <v>76</v>
      </c>
      <c r="AY707" s="254" t="s">
        <v>171</v>
      </c>
    </row>
    <row r="708" s="13" customFormat="1">
      <c r="A708" s="13"/>
      <c r="B708" s="244"/>
      <c r="C708" s="245"/>
      <c r="D708" s="246" t="s">
        <v>182</v>
      </c>
      <c r="E708" s="247" t="s">
        <v>1</v>
      </c>
      <c r="F708" s="248" t="s">
        <v>296</v>
      </c>
      <c r="G708" s="245"/>
      <c r="H708" s="247" t="s">
        <v>1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4" t="s">
        <v>182</v>
      </c>
      <c r="AU708" s="254" t="s">
        <v>193</v>
      </c>
      <c r="AV708" s="13" t="s">
        <v>83</v>
      </c>
      <c r="AW708" s="13" t="s">
        <v>34</v>
      </c>
      <c r="AX708" s="13" t="s">
        <v>76</v>
      </c>
      <c r="AY708" s="254" t="s">
        <v>171</v>
      </c>
    </row>
    <row r="709" s="13" customFormat="1">
      <c r="A709" s="13"/>
      <c r="B709" s="244"/>
      <c r="C709" s="245"/>
      <c r="D709" s="246" t="s">
        <v>182</v>
      </c>
      <c r="E709" s="247" t="s">
        <v>1</v>
      </c>
      <c r="F709" s="248" t="s">
        <v>184</v>
      </c>
      <c r="G709" s="245"/>
      <c r="H709" s="247" t="s">
        <v>1</v>
      </c>
      <c r="I709" s="249"/>
      <c r="J709" s="245"/>
      <c r="K709" s="245"/>
      <c r="L709" s="250"/>
      <c r="M709" s="251"/>
      <c r="N709" s="252"/>
      <c r="O709" s="252"/>
      <c r="P709" s="252"/>
      <c r="Q709" s="252"/>
      <c r="R709" s="252"/>
      <c r="S709" s="252"/>
      <c r="T709" s="25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4" t="s">
        <v>182</v>
      </c>
      <c r="AU709" s="254" t="s">
        <v>193</v>
      </c>
      <c r="AV709" s="13" t="s">
        <v>83</v>
      </c>
      <c r="AW709" s="13" t="s">
        <v>34</v>
      </c>
      <c r="AX709" s="13" t="s">
        <v>76</v>
      </c>
      <c r="AY709" s="254" t="s">
        <v>171</v>
      </c>
    </row>
    <row r="710" s="13" customFormat="1">
      <c r="A710" s="13"/>
      <c r="B710" s="244"/>
      <c r="C710" s="245"/>
      <c r="D710" s="246" t="s">
        <v>182</v>
      </c>
      <c r="E710" s="247" t="s">
        <v>1</v>
      </c>
      <c r="F710" s="248" t="s">
        <v>704</v>
      </c>
      <c r="G710" s="245"/>
      <c r="H710" s="247" t="s">
        <v>1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4" t="s">
        <v>182</v>
      </c>
      <c r="AU710" s="254" t="s">
        <v>193</v>
      </c>
      <c r="AV710" s="13" t="s">
        <v>83</v>
      </c>
      <c r="AW710" s="13" t="s">
        <v>34</v>
      </c>
      <c r="AX710" s="13" t="s">
        <v>76</v>
      </c>
      <c r="AY710" s="254" t="s">
        <v>171</v>
      </c>
    </row>
    <row r="711" s="14" customFormat="1">
      <c r="A711" s="14"/>
      <c r="B711" s="255"/>
      <c r="C711" s="256"/>
      <c r="D711" s="246" t="s">
        <v>182</v>
      </c>
      <c r="E711" s="257" t="s">
        <v>1</v>
      </c>
      <c r="F711" s="258" t="s">
        <v>705</v>
      </c>
      <c r="G711" s="256"/>
      <c r="H711" s="259">
        <v>21.9011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5" t="s">
        <v>182</v>
      </c>
      <c r="AU711" s="265" t="s">
        <v>193</v>
      </c>
      <c r="AV711" s="14" t="s">
        <v>85</v>
      </c>
      <c r="AW711" s="14" t="s">
        <v>34</v>
      </c>
      <c r="AX711" s="14" t="s">
        <v>76</v>
      </c>
      <c r="AY711" s="265" t="s">
        <v>171</v>
      </c>
    </row>
    <row r="712" s="2" customFormat="1" ht="24.15" customHeight="1">
      <c r="A712" s="38"/>
      <c r="B712" s="39"/>
      <c r="C712" s="226" t="s">
        <v>711</v>
      </c>
      <c r="D712" s="226" t="s">
        <v>173</v>
      </c>
      <c r="E712" s="227" t="s">
        <v>712</v>
      </c>
      <c r="F712" s="228" t="s">
        <v>713</v>
      </c>
      <c r="G712" s="229" t="s">
        <v>292</v>
      </c>
      <c r="H712" s="230">
        <v>43.802</v>
      </c>
      <c r="I712" s="231"/>
      <c r="J712" s="232">
        <f>ROUND(I712*H712,2)</f>
        <v>0</v>
      </c>
      <c r="K712" s="228" t="s">
        <v>177</v>
      </c>
      <c r="L712" s="44"/>
      <c r="M712" s="233" t="s">
        <v>1</v>
      </c>
      <c r="N712" s="234" t="s">
        <v>41</v>
      </c>
      <c r="O712" s="91"/>
      <c r="P712" s="235">
        <f>O712*H712</f>
        <v>0</v>
      </c>
      <c r="Q712" s="235">
        <v>0.0079000000000000008</v>
      </c>
      <c r="R712" s="235">
        <f>Q712*H712</f>
        <v>0.3460358</v>
      </c>
      <c r="S712" s="235">
        <v>0</v>
      </c>
      <c r="T712" s="236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7" t="s">
        <v>178</v>
      </c>
      <c r="AT712" s="237" t="s">
        <v>173</v>
      </c>
      <c r="AU712" s="237" t="s">
        <v>193</v>
      </c>
      <c r="AY712" s="17" t="s">
        <v>171</v>
      </c>
      <c r="BE712" s="238">
        <f>IF(N712="základní",J712,0)</f>
        <v>0</v>
      </c>
      <c r="BF712" s="238">
        <f>IF(N712="snížená",J712,0)</f>
        <v>0</v>
      </c>
      <c r="BG712" s="238">
        <f>IF(N712="zákl. přenesená",J712,0)</f>
        <v>0</v>
      </c>
      <c r="BH712" s="238">
        <f>IF(N712="sníž. přenesená",J712,0)</f>
        <v>0</v>
      </c>
      <c r="BI712" s="238">
        <f>IF(N712="nulová",J712,0)</f>
        <v>0</v>
      </c>
      <c r="BJ712" s="17" t="s">
        <v>83</v>
      </c>
      <c r="BK712" s="238">
        <f>ROUND(I712*H712,2)</f>
        <v>0</v>
      </c>
      <c r="BL712" s="17" t="s">
        <v>178</v>
      </c>
      <c r="BM712" s="237" t="s">
        <v>714</v>
      </c>
    </row>
    <row r="713" s="2" customFormat="1">
      <c r="A713" s="38"/>
      <c r="B713" s="39"/>
      <c r="C713" s="40"/>
      <c r="D713" s="239" t="s">
        <v>180</v>
      </c>
      <c r="E713" s="40"/>
      <c r="F713" s="240" t="s">
        <v>715</v>
      </c>
      <c r="G713" s="40"/>
      <c r="H713" s="40"/>
      <c r="I713" s="241"/>
      <c r="J713" s="40"/>
      <c r="K713" s="40"/>
      <c r="L713" s="44"/>
      <c r="M713" s="242"/>
      <c r="N713" s="243"/>
      <c r="O713" s="91"/>
      <c r="P713" s="91"/>
      <c r="Q713" s="91"/>
      <c r="R713" s="91"/>
      <c r="S713" s="91"/>
      <c r="T713" s="92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7" t="s">
        <v>180</v>
      </c>
      <c r="AU713" s="17" t="s">
        <v>193</v>
      </c>
    </row>
    <row r="714" s="13" customFormat="1">
      <c r="A714" s="13"/>
      <c r="B714" s="244"/>
      <c r="C714" s="245"/>
      <c r="D714" s="246" t="s">
        <v>182</v>
      </c>
      <c r="E714" s="247" t="s">
        <v>1</v>
      </c>
      <c r="F714" s="248" t="s">
        <v>236</v>
      </c>
      <c r="G714" s="245"/>
      <c r="H714" s="247" t="s">
        <v>1</v>
      </c>
      <c r="I714" s="249"/>
      <c r="J714" s="245"/>
      <c r="K714" s="245"/>
      <c r="L714" s="250"/>
      <c r="M714" s="251"/>
      <c r="N714" s="252"/>
      <c r="O714" s="252"/>
      <c r="P714" s="252"/>
      <c r="Q714" s="252"/>
      <c r="R714" s="252"/>
      <c r="S714" s="252"/>
      <c r="T714" s="25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4" t="s">
        <v>182</v>
      </c>
      <c r="AU714" s="254" t="s">
        <v>193</v>
      </c>
      <c r="AV714" s="13" t="s">
        <v>83</v>
      </c>
      <c r="AW714" s="13" t="s">
        <v>34</v>
      </c>
      <c r="AX714" s="13" t="s">
        <v>76</v>
      </c>
      <c r="AY714" s="254" t="s">
        <v>171</v>
      </c>
    </row>
    <row r="715" s="13" customFormat="1">
      <c r="A715" s="13"/>
      <c r="B715" s="244"/>
      <c r="C715" s="245"/>
      <c r="D715" s="246" t="s">
        <v>182</v>
      </c>
      <c r="E715" s="247" t="s">
        <v>1</v>
      </c>
      <c r="F715" s="248" t="s">
        <v>184</v>
      </c>
      <c r="G715" s="245"/>
      <c r="H715" s="247" t="s">
        <v>1</v>
      </c>
      <c r="I715" s="249"/>
      <c r="J715" s="245"/>
      <c r="K715" s="245"/>
      <c r="L715" s="250"/>
      <c r="M715" s="251"/>
      <c r="N715" s="252"/>
      <c r="O715" s="252"/>
      <c r="P715" s="252"/>
      <c r="Q715" s="252"/>
      <c r="R715" s="252"/>
      <c r="S715" s="252"/>
      <c r="T715" s="25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4" t="s">
        <v>182</v>
      </c>
      <c r="AU715" s="254" t="s">
        <v>193</v>
      </c>
      <c r="AV715" s="13" t="s">
        <v>83</v>
      </c>
      <c r="AW715" s="13" t="s">
        <v>34</v>
      </c>
      <c r="AX715" s="13" t="s">
        <v>76</v>
      </c>
      <c r="AY715" s="254" t="s">
        <v>171</v>
      </c>
    </row>
    <row r="716" s="13" customFormat="1">
      <c r="A716" s="13"/>
      <c r="B716" s="244"/>
      <c r="C716" s="245"/>
      <c r="D716" s="246" t="s">
        <v>182</v>
      </c>
      <c r="E716" s="247" t="s">
        <v>1</v>
      </c>
      <c r="F716" s="248" t="s">
        <v>296</v>
      </c>
      <c r="G716" s="245"/>
      <c r="H716" s="247" t="s">
        <v>1</v>
      </c>
      <c r="I716" s="249"/>
      <c r="J716" s="245"/>
      <c r="K716" s="245"/>
      <c r="L716" s="250"/>
      <c r="M716" s="251"/>
      <c r="N716" s="252"/>
      <c r="O716" s="252"/>
      <c r="P716" s="252"/>
      <c r="Q716" s="252"/>
      <c r="R716" s="252"/>
      <c r="S716" s="252"/>
      <c r="T716" s="25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4" t="s">
        <v>182</v>
      </c>
      <c r="AU716" s="254" t="s">
        <v>193</v>
      </c>
      <c r="AV716" s="13" t="s">
        <v>83</v>
      </c>
      <c r="AW716" s="13" t="s">
        <v>34</v>
      </c>
      <c r="AX716" s="13" t="s">
        <v>76</v>
      </c>
      <c r="AY716" s="254" t="s">
        <v>171</v>
      </c>
    </row>
    <row r="717" s="13" customFormat="1">
      <c r="A717" s="13"/>
      <c r="B717" s="244"/>
      <c r="C717" s="245"/>
      <c r="D717" s="246" t="s">
        <v>182</v>
      </c>
      <c r="E717" s="247" t="s">
        <v>1</v>
      </c>
      <c r="F717" s="248" t="s">
        <v>184</v>
      </c>
      <c r="G717" s="245"/>
      <c r="H717" s="247" t="s">
        <v>1</v>
      </c>
      <c r="I717" s="249"/>
      <c r="J717" s="245"/>
      <c r="K717" s="245"/>
      <c r="L717" s="250"/>
      <c r="M717" s="251"/>
      <c r="N717" s="252"/>
      <c r="O717" s="252"/>
      <c r="P717" s="252"/>
      <c r="Q717" s="252"/>
      <c r="R717" s="252"/>
      <c r="S717" s="252"/>
      <c r="T717" s="25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54" t="s">
        <v>182</v>
      </c>
      <c r="AU717" s="254" t="s">
        <v>193</v>
      </c>
      <c r="AV717" s="13" t="s">
        <v>83</v>
      </c>
      <c r="AW717" s="13" t="s">
        <v>34</v>
      </c>
      <c r="AX717" s="13" t="s">
        <v>76</v>
      </c>
      <c r="AY717" s="254" t="s">
        <v>171</v>
      </c>
    </row>
    <row r="718" s="13" customFormat="1">
      <c r="A718" s="13"/>
      <c r="B718" s="244"/>
      <c r="C718" s="245"/>
      <c r="D718" s="246" t="s">
        <v>182</v>
      </c>
      <c r="E718" s="247" t="s">
        <v>1</v>
      </c>
      <c r="F718" s="248" t="s">
        <v>704</v>
      </c>
      <c r="G718" s="245"/>
      <c r="H718" s="247" t="s">
        <v>1</v>
      </c>
      <c r="I718" s="249"/>
      <c r="J718" s="245"/>
      <c r="K718" s="245"/>
      <c r="L718" s="250"/>
      <c r="M718" s="251"/>
      <c r="N718" s="252"/>
      <c r="O718" s="252"/>
      <c r="P718" s="252"/>
      <c r="Q718" s="252"/>
      <c r="R718" s="252"/>
      <c r="S718" s="252"/>
      <c r="T718" s="25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4" t="s">
        <v>182</v>
      </c>
      <c r="AU718" s="254" t="s">
        <v>193</v>
      </c>
      <c r="AV718" s="13" t="s">
        <v>83</v>
      </c>
      <c r="AW718" s="13" t="s">
        <v>34</v>
      </c>
      <c r="AX718" s="13" t="s">
        <v>76</v>
      </c>
      <c r="AY718" s="254" t="s">
        <v>171</v>
      </c>
    </row>
    <row r="719" s="14" customFormat="1">
      <c r="A719" s="14"/>
      <c r="B719" s="255"/>
      <c r="C719" s="256"/>
      <c r="D719" s="246" t="s">
        <v>182</v>
      </c>
      <c r="E719" s="257" t="s">
        <v>1</v>
      </c>
      <c r="F719" s="258" t="s">
        <v>705</v>
      </c>
      <c r="G719" s="256"/>
      <c r="H719" s="259">
        <v>21.9011</v>
      </c>
      <c r="I719" s="260"/>
      <c r="J719" s="256"/>
      <c r="K719" s="256"/>
      <c r="L719" s="261"/>
      <c r="M719" s="262"/>
      <c r="N719" s="263"/>
      <c r="O719" s="263"/>
      <c r="P719" s="263"/>
      <c r="Q719" s="263"/>
      <c r="R719" s="263"/>
      <c r="S719" s="263"/>
      <c r="T719" s="26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5" t="s">
        <v>182</v>
      </c>
      <c r="AU719" s="265" t="s">
        <v>193</v>
      </c>
      <c r="AV719" s="14" t="s">
        <v>85</v>
      </c>
      <c r="AW719" s="14" t="s">
        <v>34</v>
      </c>
      <c r="AX719" s="14" t="s">
        <v>76</v>
      </c>
      <c r="AY719" s="265" t="s">
        <v>171</v>
      </c>
    </row>
    <row r="720" s="14" customFormat="1">
      <c r="A720" s="14"/>
      <c r="B720" s="255"/>
      <c r="C720" s="256"/>
      <c r="D720" s="246" t="s">
        <v>182</v>
      </c>
      <c r="E720" s="256"/>
      <c r="F720" s="258" t="s">
        <v>716</v>
      </c>
      <c r="G720" s="256"/>
      <c r="H720" s="259">
        <v>43.802</v>
      </c>
      <c r="I720" s="260"/>
      <c r="J720" s="256"/>
      <c r="K720" s="256"/>
      <c r="L720" s="261"/>
      <c r="M720" s="262"/>
      <c r="N720" s="263"/>
      <c r="O720" s="263"/>
      <c r="P720" s="263"/>
      <c r="Q720" s="263"/>
      <c r="R720" s="263"/>
      <c r="S720" s="263"/>
      <c r="T720" s="26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5" t="s">
        <v>182</v>
      </c>
      <c r="AU720" s="265" t="s">
        <v>193</v>
      </c>
      <c r="AV720" s="14" t="s">
        <v>85</v>
      </c>
      <c r="AW720" s="14" t="s">
        <v>4</v>
      </c>
      <c r="AX720" s="14" t="s">
        <v>83</v>
      </c>
      <c r="AY720" s="265" t="s">
        <v>171</v>
      </c>
    </row>
    <row r="721" s="2" customFormat="1" ht="24.15" customHeight="1">
      <c r="A721" s="38"/>
      <c r="B721" s="39"/>
      <c r="C721" s="226" t="s">
        <v>717</v>
      </c>
      <c r="D721" s="226" t="s">
        <v>173</v>
      </c>
      <c r="E721" s="227" t="s">
        <v>718</v>
      </c>
      <c r="F721" s="228" t="s">
        <v>719</v>
      </c>
      <c r="G721" s="229" t="s">
        <v>292</v>
      </c>
      <c r="H721" s="230">
        <v>43.404000000000003</v>
      </c>
      <c r="I721" s="231"/>
      <c r="J721" s="232">
        <f>ROUND(I721*H721,2)</f>
        <v>0</v>
      </c>
      <c r="K721" s="228" t="s">
        <v>177</v>
      </c>
      <c r="L721" s="44"/>
      <c r="M721" s="233" t="s">
        <v>1</v>
      </c>
      <c r="N721" s="234" t="s">
        <v>41</v>
      </c>
      <c r="O721" s="91"/>
      <c r="P721" s="235">
        <f>O721*H721</f>
        <v>0</v>
      </c>
      <c r="Q721" s="235">
        <v>0.00022000000000000001</v>
      </c>
      <c r="R721" s="235">
        <f>Q721*H721</f>
        <v>0.0095488800000000009</v>
      </c>
      <c r="S721" s="235">
        <v>0</v>
      </c>
      <c r="T721" s="236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37" t="s">
        <v>178</v>
      </c>
      <c r="AT721" s="237" t="s">
        <v>173</v>
      </c>
      <c r="AU721" s="237" t="s">
        <v>193</v>
      </c>
      <c r="AY721" s="17" t="s">
        <v>171</v>
      </c>
      <c r="BE721" s="238">
        <f>IF(N721="základní",J721,0)</f>
        <v>0</v>
      </c>
      <c r="BF721" s="238">
        <f>IF(N721="snížená",J721,0)</f>
        <v>0</v>
      </c>
      <c r="BG721" s="238">
        <f>IF(N721="zákl. přenesená",J721,0)</f>
        <v>0</v>
      </c>
      <c r="BH721" s="238">
        <f>IF(N721="sníž. přenesená",J721,0)</f>
        <v>0</v>
      </c>
      <c r="BI721" s="238">
        <f>IF(N721="nulová",J721,0)</f>
        <v>0</v>
      </c>
      <c r="BJ721" s="17" t="s">
        <v>83</v>
      </c>
      <c r="BK721" s="238">
        <f>ROUND(I721*H721,2)</f>
        <v>0</v>
      </c>
      <c r="BL721" s="17" t="s">
        <v>178</v>
      </c>
      <c r="BM721" s="237" t="s">
        <v>720</v>
      </c>
    </row>
    <row r="722" s="2" customFormat="1">
      <c r="A722" s="38"/>
      <c r="B722" s="39"/>
      <c r="C722" s="40"/>
      <c r="D722" s="239" t="s">
        <v>180</v>
      </c>
      <c r="E722" s="40"/>
      <c r="F722" s="240" t="s">
        <v>721</v>
      </c>
      <c r="G722" s="40"/>
      <c r="H722" s="40"/>
      <c r="I722" s="241"/>
      <c r="J722" s="40"/>
      <c r="K722" s="40"/>
      <c r="L722" s="44"/>
      <c r="M722" s="242"/>
      <c r="N722" s="243"/>
      <c r="O722" s="91"/>
      <c r="P722" s="91"/>
      <c r="Q722" s="91"/>
      <c r="R722" s="91"/>
      <c r="S722" s="91"/>
      <c r="T722" s="92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180</v>
      </c>
      <c r="AU722" s="17" t="s">
        <v>193</v>
      </c>
    </row>
    <row r="723" s="13" customFormat="1">
      <c r="A723" s="13"/>
      <c r="B723" s="244"/>
      <c r="C723" s="245"/>
      <c r="D723" s="246" t="s">
        <v>182</v>
      </c>
      <c r="E723" s="247" t="s">
        <v>1</v>
      </c>
      <c r="F723" s="248" t="s">
        <v>236</v>
      </c>
      <c r="G723" s="245"/>
      <c r="H723" s="247" t="s">
        <v>1</v>
      </c>
      <c r="I723" s="249"/>
      <c r="J723" s="245"/>
      <c r="K723" s="245"/>
      <c r="L723" s="250"/>
      <c r="M723" s="251"/>
      <c r="N723" s="252"/>
      <c r="O723" s="252"/>
      <c r="P723" s="252"/>
      <c r="Q723" s="252"/>
      <c r="R723" s="252"/>
      <c r="S723" s="252"/>
      <c r="T723" s="25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4" t="s">
        <v>182</v>
      </c>
      <c r="AU723" s="254" t="s">
        <v>193</v>
      </c>
      <c r="AV723" s="13" t="s">
        <v>83</v>
      </c>
      <c r="AW723" s="13" t="s">
        <v>34</v>
      </c>
      <c r="AX723" s="13" t="s">
        <v>76</v>
      </c>
      <c r="AY723" s="254" t="s">
        <v>171</v>
      </c>
    </row>
    <row r="724" s="13" customFormat="1">
      <c r="A724" s="13"/>
      <c r="B724" s="244"/>
      <c r="C724" s="245"/>
      <c r="D724" s="246" t="s">
        <v>182</v>
      </c>
      <c r="E724" s="247" t="s">
        <v>1</v>
      </c>
      <c r="F724" s="248" t="s">
        <v>184</v>
      </c>
      <c r="G724" s="245"/>
      <c r="H724" s="247" t="s">
        <v>1</v>
      </c>
      <c r="I724" s="249"/>
      <c r="J724" s="245"/>
      <c r="K724" s="245"/>
      <c r="L724" s="250"/>
      <c r="M724" s="251"/>
      <c r="N724" s="252"/>
      <c r="O724" s="252"/>
      <c r="P724" s="252"/>
      <c r="Q724" s="252"/>
      <c r="R724" s="252"/>
      <c r="S724" s="252"/>
      <c r="T724" s="25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4" t="s">
        <v>182</v>
      </c>
      <c r="AU724" s="254" t="s">
        <v>193</v>
      </c>
      <c r="AV724" s="13" t="s">
        <v>83</v>
      </c>
      <c r="AW724" s="13" t="s">
        <v>34</v>
      </c>
      <c r="AX724" s="13" t="s">
        <v>76</v>
      </c>
      <c r="AY724" s="254" t="s">
        <v>171</v>
      </c>
    </row>
    <row r="725" s="13" customFormat="1">
      <c r="A725" s="13"/>
      <c r="B725" s="244"/>
      <c r="C725" s="245"/>
      <c r="D725" s="246" t="s">
        <v>182</v>
      </c>
      <c r="E725" s="247" t="s">
        <v>1</v>
      </c>
      <c r="F725" s="248" t="s">
        <v>296</v>
      </c>
      <c r="G725" s="245"/>
      <c r="H725" s="247" t="s">
        <v>1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4" t="s">
        <v>182</v>
      </c>
      <c r="AU725" s="254" t="s">
        <v>193</v>
      </c>
      <c r="AV725" s="13" t="s">
        <v>83</v>
      </c>
      <c r="AW725" s="13" t="s">
        <v>34</v>
      </c>
      <c r="AX725" s="13" t="s">
        <v>76</v>
      </c>
      <c r="AY725" s="254" t="s">
        <v>171</v>
      </c>
    </row>
    <row r="726" s="13" customFormat="1">
      <c r="A726" s="13"/>
      <c r="B726" s="244"/>
      <c r="C726" s="245"/>
      <c r="D726" s="246" t="s">
        <v>182</v>
      </c>
      <c r="E726" s="247" t="s">
        <v>1</v>
      </c>
      <c r="F726" s="248" t="s">
        <v>184</v>
      </c>
      <c r="G726" s="245"/>
      <c r="H726" s="247" t="s">
        <v>1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4" t="s">
        <v>182</v>
      </c>
      <c r="AU726" s="254" t="s">
        <v>193</v>
      </c>
      <c r="AV726" s="13" t="s">
        <v>83</v>
      </c>
      <c r="AW726" s="13" t="s">
        <v>34</v>
      </c>
      <c r="AX726" s="13" t="s">
        <v>76</v>
      </c>
      <c r="AY726" s="254" t="s">
        <v>171</v>
      </c>
    </row>
    <row r="727" s="13" customFormat="1">
      <c r="A727" s="13"/>
      <c r="B727" s="244"/>
      <c r="C727" s="245"/>
      <c r="D727" s="246" t="s">
        <v>182</v>
      </c>
      <c r="E727" s="247" t="s">
        <v>1</v>
      </c>
      <c r="F727" s="248" t="s">
        <v>312</v>
      </c>
      <c r="G727" s="245"/>
      <c r="H727" s="247" t="s">
        <v>1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4" t="s">
        <v>182</v>
      </c>
      <c r="AU727" s="254" t="s">
        <v>193</v>
      </c>
      <c r="AV727" s="13" t="s">
        <v>83</v>
      </c>
      <c r="AW727" s="13" t="s">
        <v>34</v>
      </c>
      <c r="AX727" s="13" t="s">
        <v>76</v>
      </c>
      <c r="AY727" s="254" t="s">
        <v>171</v>
      </c>
    </row>
    <row r="728" s="14" customFormat="1">
      <c r="A728" s="14"/>
      <c r="B728" s="255"/>
      <c r="C728" s="256"/>
      <c r="D728" s="246" t="s">
        <v>182</v>
      </c>
      <c r="E728" s="257" t="s">
        <v>1</v>
      </c>
      <c r="F728" s="258" t="s">
        <v>722</v>
      </c>
      <c r="G728" s="256"/>
      <c r="H728" s="259">
        <v>43.403750000000002</v>
      </c>
      <c r="I728" s="260"/>
      <c r="J728" s="256"/>
      <c r="K728" s="256"/>
      <c r="L728" s="261"/>
      <c r="M728" s="262"/>
      <c r="N728" s="263"/>
      <c r="O728" s="263"/>
      <c r="P728" s="263"/>
      <c r="Q728" s="263"/>
      <c r="R728" s="263"/>
      <c r="S728" s="263"/>
      <c r="T728" s="26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5" t="s">
        <v>182</v>
      </c>
      <c r="AU728" s="265" t="s">
        <v>193</v>
      </c>
      <c r="AV728" s="14" t="s">
        <v>85</v>
      </c>
      <c r="AW728" s="14" t="s">
        <v>34</v>
      </c>
      <c r="AX728" s="14" t="s">
        <v>76</v>
      </c>
      <c r="AY728" s="265" t="s">
        <v>171</v>
      </c>
    </row>
    <row r="729" s="2" customFormat="1" ht="24.15" customHeight="1">
      <c r="A729" s="38"/>
      <c r="B729" s="39"/>
      <c r="C729" s="226" t="s">
        <v>723</v>
      </c>
      <c r="D729" s="226" t="s">
        <v>173</v>
      </c>
      <c r="E729" s="227" t="s">
        <v>724</v>
      </c>
      <c r="F729" s="228" t="s">
        <v>725</v>
      </c>
      <c r="G729" s="229" t="s">
        <v>292</v>
      </c>
      <c r="H729" s="230">
        <v>43.404000000000003</v>
      </c>
      <c r="I729" s="231"/>
      <c r="J729" s="232">
        <f>ROUND(I729*H729,2)</f>
        <v>0</v>
      </c>
      <c r="K729" s="228" t="s">
        <v>177</v>
      </c>
      <c r="L729" s="44"/>
      <c r="M729" s="233" t="s">
        <v>1</v>
      </c>
      <c r="N729" s="234" t="s">
        <v>41</v>
      </c>
      <c r="O729" s="91"/>
      <c r="P729" s="235">
        <f>O729*H729</f>
        <v>0</v>
      </c>
      <c r="Q729" s="235">
        <v>0.0033</v>
      </c>
      <c r="R729" s="235">
        <f>Q729*H729</f>
        <v>0.14323320000000001</v>
      </c>
      <c r="S729" s="235">
        <v>0</v>
      </c>
      <c r="T729" s="236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37" t="s">
        <v>178</v>
      </c>
      <c r="AT729" s="237" t="s">
        <v>173</v>
      </c>
      <c r="AU729" s="237" t="s">
        <v>193</v>
      </c>
      <c r="AY729" s="17" t="s">
        <v>171</v>
      </c>
      <c r="BE729" s="238">
        <f>IF(N729="základní",J729,0)</f>
        <v>0</v>
      </c>
      <c r="BF729" s="238">
        <f>IF(N729="snížená",J729,0)</f>
        <v>0</v>
      </c>
      <c r="BG729" s="238">
        <f>IF(N729="zákl. přenesená",J729,0)</f>
        <v>0</v>
      </c>
      <c r="BH729" s="238">
        <f>IF(N729="sníž. přenesená",J729,0)</f>
        <v>0</v>
      </c>
      <c r="BI729" s="238">
        <f>IF(N729="nulová",J729,0)</f>
        <v>0</v>
      </c>
      <c r="BJ729" s="17" t="s">
        <v>83</v>
      </c>
      <c r="BK729" s="238">
        <f>ROUND(I729*H729,2)</f>
        <v>0</v>
      </c>
      <c r="BL729" s="17" t="s">
        <v>178</v>
      </c>
      <c r="BM729" s="237" t="s">
        <v>726</v>
      </c>
    </row>
    <row r="730" s="2" customFormat="1">
      <c r="A730" s="38"/>
      <c r="B730" s="39"/>
      <c r="C730" s="40"/>
      <c r="D730" s="239" t="s">
        <v>180</v>
      </c>
      <c r="E730" s="40"/>
      <c r="F730" s="240" t="s">
        <v>727</v>
      </c>
      <c r="G730" s="40"/>
      <c r="H730" s="40"/>
      <c r="I730" s="241"/>
      <c r="J730" s="40"/>
      <c r="K730" s="40"/>
      <c r="L730" s="44"/>
      <c r="M730" s="242"/>
      <c r="N730" s="243"/>
      <c r="O730" s="91"/>
      <c r="P730" s="91"/>
      <c r="Q730" s="91"/>
      <c r="R730" s="91"/>
      <c r="S730" s="91"/>
      <c r="T730" s="92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180</v>
      </c>
      <c r="AU730" s="17" t="s">
        <v>193</v>
      </c>
    </row>
    <row r="731" s="13" customFormat="1">
      <c r="A731" s="13"/>
      <c r="B731" s="244"/>
      <c r="C731" s="245"/>
      <c r="D731" s="246" t="s">
        <v>182</v>
      </c>
      <c r="E731" s="247" t="s">
        <v>1</v>
      </c>
      <c r="F731" s="248" t="s">
        <v>236</v>
      </c>
      <c r="G731" s="245"/>
      <c r="H731" s="247" t="s">
        <v>1</v>
      </c>
      <c r="I731" s="249"/>
      <c r="J731" s="245"/>
      <c r="K731" s="245"/>
      <c r="L731" s="250"/>
      <c r="M731" s="251"/>
      <c r="N731" s="252"/>
      <c r="O731" s="252"/>
      <c r="P731" s="252"/>
      <c r="Q731" s="252"/>
      <c r="R731" s="252"/>
      <c r="S731" s="252"/>
      <c r="T731" s="25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4" t="s">
        <v>182</v>
      </c>
      <c r="AU731" s="254" t="s">
        <v>193</v>
      </c>
      <c r="AV731" s="13" t="s">
        <v>83</v>
      </c>
      <c r="AW731" s="13" t="s">
        <v>34</v>
      </c>
      <c r="AX731" s="13" t="s">
        <v>76</v>
      </c>
      <c r="AY731" s="254" t="s">
        <v>171</v>
      </c>
    </row>
    <row r="732" s="13" customFormat="1">
      <c r="A732" s="13"/>
      <c r="B732" s="244"/>
      <c r="C732" s="245"/>
      <c r="D732" s="246" t="s">
        <v>182</v>
      </c>
      <c r="E732" s="247" t="s">
        <v>1</v>
      </c>
      <c r="F732" s="248" t="s">
        <v>184</v>
      </c>
      <c r="G732" s="245"/>
      <c r="H732" s="247" t="s">
        <v>1</v>
      </c>
      <c r="I732" s="249"/>
      <c r="J732" s="245"/>
      <c r="K732" s="245"/>
      <c r="L732" s="250"/>
      <c r="M732" s="251"/>
      <c r="N732" s="252"/>
      <c r="O732" s="252"/>
      <c r="P732" s="252"/>
      <c r="Q732" s="252"/>
      <c r="R732" s="252"/>
      <c r="S732" s="252"/>
      <c r="T732" s="25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4" t="s">
        <v>182</v>
      </c>
      <c r="AU732" s="254" t="s">
        <v>193</v>
      </c>
      <c r="AV732" s="13" t="s">
        <v>83</v>
      </c>
      <c r="AW732" s="13" t="s">
        <v>34</v>
      </c>
      <c r="AX732" s="13" t="s">
        <v>76</v>
      </c>
      <c r="AY732" s="254" t="s">
        <v>171</v>
      </c>
    </row>
    <row r="733" s="13" customFormat="1">
      <c r="A733" s="13"/>
      <c r="B733" s="244"/>
      <c r="C733" s="245"/>
      <c r="D733" s="246" t="s">
        <v>182</v>
      </c>
      <c r="E733" s="247" t="s">
        <v>1</v>
      </c>
      <c r="F733" s="248" t="s">
        <v>296</v>
      </c>
      <c r="G733" s="245"/>
      <c r="H733" s="247" t="s">
        <v>1</v>
      </c>
      <c r="I733" s="249"/>
      <c r="J733" s="245"/>
      <c r="K733" s="245"/>
      <c r="L733" s="250"/>
      <c r="M733" s="251"/>
      <c r="N733" s="252"/>
      <c r="O733" s="252"/>
      <c r="P733" s="252"/>
      <c r="Q733" s="252"/>
      <c r="R733" s="252"/>
      <c r="S733" s="252"/>
      <c r="T733" s="25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4" t="s">
        <v>182</v>
      </c>
      <c r="AU733" s="254" t="s">
        <v>193</v>
      </c>
      <c r="AV733" s="13" t="s">
        <v>83</v>
      </c>
      <c r="AW733" s="13" t="s">
        <v>34</v>
      </c>
      <c r="AX733" s="13" t="s">
        <v>76</v>
      </c>
      <c r="AY733" s="254" t="s">
        <v>171</v>
      </c>
    </row>
    <row r="734" s="13" customFormat="1">
      <c r="A734" s="13"/>
      <c r="B734" s="244"/>
      <c r="C734" s="245"/>
      <c r="D734" s="246" t="s">
        <v>182</v>
      </c>
      <c r="E734" s="247" t="s">
        <v>1</v>
      </c>
      <c r="F734" s="248" t="s">
        <v>184</v>
      </c>
      <c r="G734" s="245"/>
      <c r="H734" s="247" t="s">
        <v>1</v>
      </c>
      <c r="I734" s="249"/>
      <c r="J734" s="245"/>
      <c r="K734" s="245"/>
      <c r="L734" s="250"/>
      <c r="M734" s="251"/>
      <c r="N734" s="252"/>
      <c r="O734" s="252"/>
      <c r="P734" s="252"/>
      <c r="Q734" s="252"/>
      <c r="R734" s="252"/>
      <c r="S734" s="252"/>
      <c r="T734" s="25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54" t="s">
        <v>182</v>
      </c>
      <c r="AU734" s="254" t="s">
        <v>193</v>
      </c>
      <c r="AV734" s="13" t="s">
        <v>83</v>
      </c>
      <c r="AW734" s="13" t="s">
        <v>34</v>
      </c>
      <c r="AX734" s="13" t="s">
        <v>76</v>
      </c>
      <c r="AY734" s="254" t="s">
        <v>171</v>
      </c>
    </row>
    <row r="735" s="13" customFormat="1">
      <c r="A735" s="13"/>
      <c r="B735" s="244"/>
      <c r="C735" s="245"/>
      <c r="D735" s="246" t="s">
        <v>182</v>
      </c>
      <c r="E735" s="247" t="s">
        <v>1</v>
      </c>
      <c r="F735" s="248" t="s">
        <v>312</v>
      </c>
      <c r="G735" s="245"/>
      <c r="H735" s="247" t="s">
        <v>1</v>
      </c>
      <c r="I735" s="249"/>
      <c r="J735" s="245"/>
      <c r="K735" s="245"/>
      <c r="L735" s="250"/>
      <c r="M735" s="251"/>
      <c r="N735" s="252"/>
      <c r="O735" s="252"/>
      <c r="P735" s="252"/>
      <c r="Q735" s="252"/>
      <c r="R735" s="252"/>
      <c r="S735" s="252"/>
      <c r="T735" s="25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4" t="s">
        <v>182</v>
      </c>
      <c r="AU735" s="254" t="s">
        <v>193</v>
      </c>
      <c r="AV735" s="13" t="s">
        <v>83</v>
      </c>
      <c r="AW735" s="13" t="s">
        <v>34</v>
      </c>
      <c r="AX735" s="13" t="s">
        <v>76</v>
      </c>
      <c r="AY735" s="254" t="s">
        <v>171</v>
      </c>
    </row>
    <row r="736" s="14" customFormat="1">
      <c r="A736" s="14"/>
      <c r="B736" s="255"/>
      <c r="C736" s="256"/>
      <c r="D736" s="246" t="s">
        <v>182</v>
      </c>
      <c r="E736" s="257" t="s">
        <v>1</v>
      </c>
      <c r="F736" s="258" t="s">
        <v>722</v>
      </c>
      <c r="G736" s="256"/>
      <c r="H736" s="259">
        <v>43.403750000000002</v>
      </c>
      <c r="I736" s="260"/>
      <c r="J736" s="256"/>
      <c r="K736" s="256"/>
      <c r="L736" s="261"/>
      <c r="M736" s="262"/>
      <c r="N736" s="263"/>
      <c r="O736" s="263"/>
      <c r="P736" s="263"/>
      <c r="Q736" s="263"/>
      <c r="R736" s="263"/>
      <c r="S736" s="263"/>
      <c r="T736" s="26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5" t="s">
        <v>182</v>
      </c>
      <c r="AU736" s="265" t="s">
        <v>193</v>
      </c>
      <c r="AV736" s="14" t="s">
        <v>85</v>
      </c>
      <c r="AW736" s="14" t="s">
        <v>34</v>
      </c>
      <c r="AX736" s="14" t="s">
        <v>76</v>
      </c>
      <c r="AY736" s="265" t="s">
        <v>171</v>
      </c>
    </row>
    <row r="737" s="2" customFormat="1" ht="24.15" customHeight="1">
      <c r="A737" s="38"/>
      <c r="B737" s="39"/>
      <c r="C737" s="226" t="s">
        <v>728</v>
      </c>
      <c r="D737" s="226" t="s">
        <v>173</v>
      </c>
      <c r="E737" s="227" t="s">
        <v>729</v>
      </c>
      <c r="F737" s="228" t="s">
        <v>730</v>
      </c>
      <c r="G737" s="229" t="s">
        <v>292</v>
      </c>
      <c r="H737" s="230">
        <v>43.404000000000003</v>
      </c>
      <c r="I737" s="231"/>
      <c r="J737" s="232">
        <f>ROUND(I737*H737,2)</f>
        <v>0</v>
      </c>
      <c r="K737" s="228" t="s">
        <v>1</v>
      </c>
      <c r="L737" s="44"/>
      <c r="M737" s="233" t="s">
        <v>1</v>
      </c>
      <c r="N737" s="234" t="s">
        <v>41</v>
      </c>
      <c r="O737" s="91"/>
      <c r="P737" s="235">
        <f>O737*H737</f>
        <v>0</v>
      </c>
      <c r="Q737" s="235">
        <v>0.0033</v>
      </c>
      <c r="R737" s="235">
        <f>Q737*H737</f>
        <v>0.14323320000000001</v>
      </c>
      <c r="S737" s="235">
        <v>0</v>
      </c>
      <c r="T737" s="236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37" t="s">
        <v>178</v>
      </c>
      <c r="AT737" s="237" t="s">
        <v>173</v>
      </c>
      <c r="AU737" s="237" t="s">
        <v>193</v>
      </c>
      <c r="AY737" s="17" t="s">
        <v>171</v>
      </c>
      <c r="BE737" s="238">
        <f>IF(N737="základní",J737,0)</f>
        <v>0</v>
      </c>
      <c r="BF737" s="238">
        <f>IF(N737="snížená",J737,0)</f>
        <v>0</v>
      </c>
      <c r="BG737" s="238">
        <f>IF(N737="zákl. přenesená",J737,0)</f>
        <v>0</v>
      </c>
      <c r="BH737" s="238">
        <f>IF(N737="sníž. přenesená",J737,0)</f>
        <v>0</v>
      </c>
      <c r="BI737" s="238">
        <f>IF(N737="nulová",J737,0)</f>
        <v>0</v>
      </c>
      <c r="BJ737" s="17" t="s">
        <v>83</v>
      </c>
      <c r="BK737" s="238">
        <f>ROUND(I737*H737,2)</f>
        <v>0</v>
      </c>
      <c r="BL737" s="17" t="s">
        <v>178</v>
      </c>
      <c r="BM737" s="237" t="s">
        <v>731</v>
      </c>
    </row>
    <row r="738" s="13" customFormat="1">
      <c r="A738" s="13"/>
      <c r="B738" s="244"/>
      <c r="C738" s="245"/>
      <c r="D738" s="246" t="s">
        <v>182</v>
      </c>
      <c r="E738" s="247" t="s">
        <v>1</v>
      </c>
      <c r="F738" s="248" t="s">
        <v>236</v>
      </c>
      <c r="G738" s="245"/>
      <c r="H738" s="247" t="s">
        <v>1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4" t="s">
        <v>182</v>
      </c>
      <c r="AU738" s="254" t="s">
        <v>193</v>
      </c>
      <c r="AV738" s="13" t="s">
        <v>83</v>
      </c>
      <c r="AW738" s="13" t="s">
        <v>34</v>
      </c>
      <c r="AX738" s="13" t="s">
        <v>76</v>
      </c>
      <c r="AY738" s="254" t="s">
        <v>171</v>
      </c>
    </row>
    <row r="739" s="13" customFormat="1">
      <c r="A739" s="13"/>
      <c r="B739" s="244"/>
      <c r="C739" s="245"/>
      <c r="D739" s="246" t="s">
        <v>182</v>
      </c>
      <c r="E739" s="247" t="s">
        <v>1</v>
      </c>
      <c r="F739" s="248" t="s">
        <v>184</v>
      </c>
      <c r="G739" s="245"/>
      <c r="H739" s="247" t="s">
        <v>1</v>
      </c>
      <c r="I739" s="249"/>
      <c r="J739" s="245"/>
      <c r="K739" s="245"/>
      <c r="L739" s="250"/>
      <c r="M739" s="251"/>
      <c r="N739" s="252"/>
      <c r="O739" s="252"/>
      <c r="P739" s="252"/>
      <c r="Q739" s="252"/>
      <c r="R739" s="252"/>
      <c r="S739" s="252"/>
      <c r="T739" s="25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54" t="s">
        <v>182</v>
      </c>
      <c r="AU739" s="254" t="s">
        <v>193</v>
      </c>
      <c r="AV739" s="13" t="s">
        <v>83</v>
      </c>
      <c r="AW739" s="13" t="s">
        <v>34</v>
      </c>
      <c r="AX739" s="13" t="s">
        <v>76</v>
      </c>
      <c r="AY739" s="254" t="s">
        <v>171</v>
      </c>
    </row>
    <row r="740" s="13" customFormat="1">
      <c r="A740" s="13"/>
      <c r="B740" s="244"/>
      <c r="C740" s="245"/>
      <c r="D740" s="246" t="s">
        <v>182</v>
      </c>
      <c r="E740" s="247" t="s">
        <v>1</v>
      </c>
      <c r="F740" s="248" t="s">
        <v>296</v>
      </c>
      <c r="G740" s="245"/>
      <c r="H740" s="247" t="s">
        <v>1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4" t="s">
        <v>182</v>
      </c>
      <c r="AU740" s="254" t="s">
        <v>193</v>
      </c>
      <c r="AV740" s="13" t="s">
        <v>83</v>
      </c>
      <c r="AW740" s="13" t="s">
        <v>34</v>
      </c>
      <c r="AX740" s="13" t="s">
        <v>76</v>
      </c>
      <c r="AY740" s="254" t="s">
        <v>171</v>
      </c>
    </row>
    <row r="741" s="13" customFormat="1">
      <c r="A741" s="13"/>
      <c r="B741" s="244"/>
      <c r="C741" s="245"/>
      <c r="D741" s="246" t="s">
        <v>182</v>
      </c>
      <c r="E741" s="247" t="s">
        <v>1</v>
      </c>
      <c r="F741" s="248" t="s">
        <v>184</v>
      </c>
      <c r="G741" s="245"/>
      <c r="H741" s="247" t="s">
        <v>1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4" t="s">
        <v>182</v>
      </c>
      <c r="AU741" s="254" t="s">
        <v>193</v>
      </c>
      <c r="AV741" s="13" t="s">
        <v>83</v>
      </c>
      <c r="AW741" s="13" t="s">
        <v>34</v>
      </c>
      <c r="AX741" s="13" t="s">
        <v>76</v>
      </c>
      <c r="AY741" s="254" t="s">
        <v>171</v>
      </c>
    </row>
    <row r="742" s="13" customFormat="1">
      <c r="A742" s="13"/>
      <c r="B742" s="244"/>
      <c r="C742" s="245"/>
      <c r="D742" s="246" t="s">
        <v>182</v>
      </c>
      <c r="E742" s="247" t="s">
        <v>1</v>
      </c>
      <c r="F742" s="248" t="s">
        <v>312</v>
      </c>
      <c r="G742" s="245"/>
      <c r="H742" s="247" t="s">
        <v>1</v>
      </c>
      <c r="I742" s="249"/>
      <c r="J742" s="245"/>
      <c r="K742" s="245"/>
      <c r="L742" s="250"/>
      <c r="M742" s="251"/>
      <c r="N742" s="252"/>
      <c r="O742" s="252"/>
      <c r="P742" s="252"/>
      <c r="Q742" s="252"/>
      <c r="R742" s="252"/>
      <c r="S742" s="252"/>
      <c r="T742" s="25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4" t="s">
        <v>182</v>
      </c>
      <c r="AU742" s="254" t="s">
        <v>193</v>
      </c>
      <c r="AV742" s="13" t="s">
        <v>83</v>
      </c>
      <c r="AW742" s="13" t="s">
        <v>34</v>
      </c>
      <c r="AX742" s="13" t="s">
        <v>76</v>
      </c>
      <c r="AY742" s="254" t="s">
        <v>171</v>
      </c>
    </row>
    <row r="743" s="14" customFormat="1">
      <c r="A743" s="14"/>
      <c r="B743" s="255"/>
      <c r="C743" s="256"/>
      <c r="D743" s="246" t="s">
        <v>182</v>
      </c>
      <c r="E743" s="257" t="s">
        <v>1</v>
      </c>
      <c r="F743" s="258" t="s">
        <v>722</v>
      </c>
      <c r="G743" s="256"/>
      <c r="H743" s="259">
        <v>43.403750000000002</v>
      </c>
      <c r="I743" s="260"/>
      <c r="J743" s="256"/>
      <c r="K743" s="256"/>
      <c r="L743" s="261"/>
      <c r="M743" s="262"/>
      <c r="N743" s="263"/>
      <c r="O743" s="263"/>
      <c r="P743" s="263"/>
      <c r="Q743" s="263"/>
      <c r="R743" s="263"/>
      <c r="S743" s="263"/>
      <c r="T743" s="26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5" t="s">
        <v>182</v>
      </c>
      <c r="AU743" s="265" t="s">
        <v>193</v>
      </c>
      <c r="AV743" s="14" t="s">
        <v>85</v>
      </c>
      <c r="AW743" s="14" t="s">
        <v>34</v>
      </c>
      <c r="AX743" s="14" t="s">
        <v>76</v>
      </c>
      <c r="AY743" s="265" t="s">
        <v>171</v>
      </c>
    </row>
    <row r="744" s="2" customFormat="1" ht="21.75" customHeight="1">
      <c r="A744" s="38"/>
      <c r="B744" s="39"/>
      <c r="C744" s="226" t="s">
        <v>732</v>
      </c>
      <c r="D744" s="226" t="s">
        <v>173</v>
      </c>
      <c r="E744" s="227" t="s">
        <v>733</v>
      </c>
      <c r="F744" s="228" t="s">
        <v>734</v>
      </c>
      <c r="G744" s="229" t="s">
        <v>292</v>
      </c>
      <c r="H744" s="230">
        <v>1.619</v>
      </c>
      <c r="I744" s="231"/>
      <c r="J744" s="232">
        <f>ROUND(I744*H744,2)</f>
        <v>0</v>
      </c>
      <c r="K744" s="228" t="s">
        <v>177</v>
      </c>
      <c r="L744" s="44"/>
      <c r="M744" s="233" t="s">
        <v>1</v>
      </c>
      <c r="N744" s="234" t="s">
        <v>41</v>
      </c>
      <c r="O744" s="91"/>
      <c r="P744" s="235">
        <f>O744*H744</f>
        <v>0</v>
      </c>
      <c r="Q744" s="235">
        <v>0.0043800000000000002</v>
      </c>
      <c r="R744" s="235">
        <f>Q744*H744</f>
        <v>0.0070912200000000005</v>
      </c>
      <c r="S744" s="235">
        <v>0</v>
      </c>
      <c r="T744" s="236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37" t="s">
        <v>178</v>
      </c>
      <c r="AT744" s="237" t="s">
        <v>173</v>
      </c>
      <c r="AU744" s="237" t="s">
        <v>193</v>
      </c>
      <c r="AY744" s="17" t="s">
        <v>171</v>
      </c>
      <c r="BE744" s="238">
        <f>IF(N744="základní",J744,0)</f>
        <v>0</v>
      </c>
      <c r="BF744" s="238">
        <f>IF(N744="snížená",J744,0)</f>
        <v>0</v>
      </c>
      <c r="BG744" s="238">
        <f>IF(N744="zákl. přenesená",J744,0)</f>
        <v>0</v>
      </c>
      <c r="BH744" s="238">
        <f>IF(N744="sníž. přenesená",J744,0)</f>
        <v>0</v>
      </c>
      <c r="BI744" s="238">
        <f>IF(N744="nulová",J744,0)</f>
        <v>0</v>
      </c>
      <c r="BJ744" s="17" t="s">
        <v>83</v>
      </c>
      <c r="BK744" s="238">
        <f>ROUND(I744*H744,2)</f>
        <v>0</v>
      </c>
      <c r="BL744" s="17" t="s">
        <v>178</v>
      </c>
      <c r="BM744" s="237" t="s">
        <v>735</v>
      </c>
    </row>
    <row r="745" s="2" customFormat="1">
      <c r="A745" s="38"/>
      <c r="B745" s="39"/>
      <c r="C745" s="40"/>
      <c r="D745" s="239" t="s">
        <v>180</v>
      </c>
      <c r="E745" s="40"/>
      <c r="F745" s="240" t="s">
        <v>736</v>
      </c>
      <c r="G745" s="40"/>
      <c r="H745" s="40"/>
      <c r="I745" s="241"/>
      <c r="J745" s="40"/>
      <c r="K745" s="40"/>
      <c r="L745" s="44"/>
      <c r="M745" s="242"/>
      <c r="N745" s="243"/>
      <c r="O745" s="91"/>
      <c r="P745" s="91"/>
      <c r="Q745" s="91"/>
      <c r="R745" s="91"/>
      <c r="S745" s="91"/>
      <c r="T745" s="92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7" t="s">
        <v>180</v>
      </c>
      <c r="AU745" s="17" t="s">
        <v>193</v>
      </c>
    </row>
    <row r="746" s="13" customFormat="1">
      <c r="A746" s="13"/>
      <c r="B746" s="244"/>
      <c r="C746" s="245"/>
      <c r="D746" s="246" t="s">
        <v>182</v>
      </c>
      <c r="E746" s="247" t="s">
        <v>1</v>
      </c>
      <c r="F746" s="248" t="s">
        <v>236</v>
      </c>
      <c r="G746" s="245"/>
      <c r="H746" s="247" t="s">
        <v>1</v>
      </c>
      <c r="I746" s="249"/>
      <c r="J746" s="245"/>
      <c r="K746" s="245"/>
      <c r="L746" s="250"/>
      <c r="M746" s="251"/>
      <c r="N746" s="252"/>
      <c r="O746" s="252"/>
      <c r="P746" s="252"/>
      <c r="Q746" s="252"/>
      <c r="R746" s="252"/>
      <c r="S746" s="252"/>
      <c r="T746" s="25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4" t="s">
        <v>182</v>
      </c>
      <c r="AU746" s="254" t="s">
        <v>193</v>
      </c>
      <c r="AV746" s="13" t="s">
        <v>83</v>
      </c>
      <c r="AW746" s="13" t="s">
        <v>34</v>
      </c>
      <c r="AX746" s="13" t="s">
        <v>76</v>
      </c>
      <c r="AY746" s="254" t="s">
        <v>171</v>
      </c>
    </row>
    <row r="747" s="13" customFormat="1">
      <c r="A747" s="13"/>
      <c r="B747" s="244"/>
      <c r="C747" s="245"/>
      <c r="D747" s="246" t="s">
        <v>182</v>
      </c>
      <c r="E747" s="247" t="s">
        <v>1</v>
      </c>
      <c r="F747" s="248" t="s">
        <v>184</v>
      </c>
      <c r="G747" s="245"/>
      <c r="H747" s="247" t="s">
        <v>1</v>
      </c>
      <c r="I747" s="249"/>
      <c r="J747" s="245"/>
      <c r="K747" s="245"/>
      <c r="L747" s="250"/>
      <c r="M747" s="251"/>
      <c r="N747" s="252"/>
      <c r="O747" s="252"/>
      <c r="P747" s="252"/>
      <c r="Q747" s="252"/>
      <c r="R747" s="252"/>
      <c r="S747" s="252"/>
      <c r="T747" s="25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4" t="s">
        <v>182</v>
      </c>
      <c r="AU747" s="254" t="s">
        <v>193</v>
      </c>
      <c r="AV747" s="13" t="s">
        <v>83</v>
      </c>
      <c r="AW747" s="13" t="s">
        <v>34</v>
      </c>
      <c r="AX747" s="13" t="s">
        <v>76</v>
      </c>
      <c r="AY747" s="254" t="s">
        <v>171</v>
      </c>
    </row>
    <row r="748" s="13" customFormat="1">
      <c r="A748" s="13"/>
      <c r="B748" s="244"/>
      <c r="C748" s="245"/>
      <c r="D748" s="246" t="s">
        <v>182</v>
      </c>
      <c r="E748" s="247" t="s">
        <v>1</v>
      </c>
      <c r="F748" s="248" t="s">
        <v>296</v>
      </c>
      <c r="G748" s="245"/>
      <c r="H748" s="247" t="s">
        <v>1</v>
      </c>
      <c r="I748" s="249"/>
      <c r="J748" s="245"/>
      <c r="K748" s="245"/>
      <c r="L748" s="250"/>
      <c r="M748" s="251"/>
      <c r="N748" s="252"/>
      <c r="O748" s="252"/>
      <c r="P748" s="252"/>
      <c r="Q748" s="252"/>
      <c r="R748" s="252"/>
      <c r="S748" s="252"/>
      <c r="T748" s="25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4" t="s">
        <v>182</v>
      </c>
      <c r="AU748" s="254" t="s">
        <v>193</v>
      </c>
      <c r="AV748" s="13" t="s">
        <v>83</v>
      </c>
      <c r="AW748" s="13" t="s">
        <v>34</v>
      </c>
      <c r="AX748" s="13" t="s">
        <v>76</v>
      </c>
      <c r="AY748" s="254" t="s">
        <v>171</v>
      </c>
    </row>
    <row r="749" s="13" customFormat="1">
      <c r="A749" s="13"/>
      <c r="B749" s="244"/>
      <c r="C749" s="245"/>
      <c r="D749" s="246" t="s">
        <v>182</v>
      </c>
      <c r="E749" s="247" t="s">
        <v>1</v>
      </c>
      <c r="F749" s="248" t="s">
        <v>184</v>
      </c>
      <c r="G749" s="245"/>
      <c r="H749" s="247" t="s">
        <v>1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4" t="s">
        <v>182</v>
      </c>
      <c r="AU749" s="254" t="s">
        <v>193</v>
      </c>
      <c r="AV749" s="13" t="s">
        <v>83</v>
      </c>
      <c r="AW749" s="13" t="s">
        <v>34</v>
      </c>
      <c r="AX749" s="13" t="s">
        <v>76</v>
      </c>
      <c r="AY749" s="254" t="s">
        <v>171</v>
      </c>
    </row>
    <row r="750" s="13" customFormat="1">
      <c r="A750" s="13"/>
      <c r="B750" s="244"/>
      <c r="C750" s="245"/>
      <c r="D750" s="246" t="s">
        <v>182</v>
      </c>
      <c r="E750" s="247" t="s">
        <v>1</v>
      </c>
      <c r="F750" s="248" t="s">
        <v>737</v>
      </c>
      <c r="G750" s="245"/>
      <c r="H750" s="247" t="s">
        <v>1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4" t="s">
        <v>182</v>
      </c>
      <c r="AU750" s="254" t="s">
        <v>193</v>
      </c>
      <c r="AV750" s="13" t="s">
        <v>83</v>
      </c>
      <c r="AW750" s="13" t="s">
        <v>34</v>
      </c>
      <c r="AX750" s="13" t="s">
        <v>76</v>
      </c>
      <c r="AY750" s="254" t="s">
        <v>171</v>
      </c>
    </row>
    <row r="751" s="14" customFormat="1">
      <c r="A751" s="14"/>
      <c r="B751" s="255"/>
      <c r="C751" s="256"/>
      <c r="D751" s="246" t="s">
        <v>182</v>
      </c>
      <c r="E751" s="257" t="s">
        <v>1</v>
      </c>
      <c r="F751" s="258" t="s">
        <v>738</v>
      </c>
      <c r="G751" s="256"/>
      <c r="H751" s="259">
        <v>1.619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5" t="s">
        <v>182</v>
      </c>
      <c r="AU751" s="265" t="s">
        <v>193</v>
      </c>
      <c r="AV751" s="14" t="s">
        <v>85</v>
      </c>
      <c r="AW751" s="14" t="s">
        <v>34</v>
      </c>
      <c r="AX751" s="14" t="s">
        <v>76</v>
      </c>
      <c r="AY751" s="265" t="s">
        <v>171</v>
      </c>
    </row>
    <row r="752" s="2" customFormat="1" ht="24.15" customHeight="1">
      <c r="A752" s="38"/>
      <c r="B752" s="39"/>
      <c r="C752" s="226" t="s">
        <v>739</v>
      </c>
      <c r="D752" s="226" t="s">
        <v>173</v>
      </c>
      <c r="E752" s="227" t="s">
        <v>625</v>
      </c>
      <c r="F752" s="228" t="s">
        <v>626</v>
      </c>
      <c r="G752" s="229" t="s">
        <v>438</v>
      </c>
      <c r="H752" s="230">
        <v>13.395</v>
      </c>
      <c r="I752" s="231"/>
      <c r="J752" s="232">
        <f>ROUND(I752*H752,2)</f>
        <v>0</v>
      </c>
      <c r="K752" s="228" t="s">
        <v>177</v>
      </c>
      <c r="L752" s="44"/>
      <c r="M752" s="233" t="s">
        <v>1</v>
      </c>
      <c r="N752" s="234" t="s">
        <v>41</v>
      </c>
      <c r="O752" s="91"/>
      <c r="P752" s="235">
        <f>O752*H752</f>
        <v>0</v>
      </c>
      <c r="Q752" s="235">
        <v>0</v>
      </c>
      <c r="R752" s="235">
        <f>Q752*H752</f>
        <v>0</v>
      </c>
      <c r="S752" s="235">
        <v>0</v>
      </c>
      <c r="T752" s="236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37" t="s">
        <v>178</v>
      </c>
      <c r="AT752" s="237" t="s">
        <v>173</v>
      </c>
      <c r="AU752" s="237" t="s">
        <v>193</v>
      </c>
      <c r="AY752" s="17" t="s">
        <v>171</v>
      </c>
      <c r="BE752" s="238">
        <f>IF(N752="základní",J752,0)</f>
        <v>0</v>
      </c>
      <c r="BF752" s="238">
        <f>IF(N752="snížená",J752,0)</f>
        <v>0</v>
      </c>
      <c r="BG752" s="238">
        <f>IF(N752="zákl. přenesená",J752,0)</f>
        <v>0</v>
      </c>
      <c r="BH752" s="238">
        <f>IF(N752="sníž. přenesená",J752,0)</f>
        <v>0</v>
      </c>
      <c r="BI752" s="238">
        <f>IF(N752="nulová",J752,0)</f>
        <v>0</v>
      </c>
      <c r="BJ752" s="17" t="s">
        <v>83</v>
      </c>
      <c r="BK752" s="238">
        <f>ROUND(I752*H752,2)</f>
        <v>0</v>
      </c>
      <c r="BL752" s="17" t="s">
        <v>178</v>
      </c>
      <c r="BM752" s="237" t="s">
        <v>740</v>
      </c>
    </row>
    <row r="753" s="2" customFormat="1">
      <c r="A753" s="38"/>
      <c r="B753" s="39"/>
      <c r="C753" s="40"/>
      <c r="D753" s="239" t="s">
        <v>180</v>
      </c>
      <c r="E753" s="40"/>
      <c r="F753" s="240" t="s">
        <v>628</v>
      </c>
      <c r="G753" s="40"/>
      <c r="H753" s="40"/>
      <c r="I753" s="241"/>
      <c r="J753" s="40"/>
      <c r="K753" s="40"/>
      <c r="L753" s="44"/>
      <c r="M753" s="242"/>
      <c r="N753" s="243"/>
      <c r="O753" s="91"/>
      <c r="P753" s="91"/>
      <c r="Q753" s="91"/>
      <c r="R753" s="91"/>
      <c r="S753" s="91"/>
      <c r="T753" s="92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17" t="s">
        <v>180</v>
      </c>
      <c r="AU753" s="17" t="s">
        <v>193</v>
      </c>
    </row>
    <row r="754" s="2" customFormat="1" ht="24.15" customHeight="1">
      <c r="A754" s="38"/>
      <c r="B754" s="39"/>
      <c r="C754" s="267" t="s">
        <v>741</v>
      </c>
      <c r="D754" s="267" t="s">
        <v>284</v>
      </c>
      <c r="E754" s="268" t="s">
        <v>742</v>
      </c>
      <c r="F754" s="269" t="s">
        <v>743</v>
      </c>
      <c r="G754" s="270" t="s">
        <v>438</v>
      </c>
      <c r="H754" s="271">
        <v>3.355</v>
      </c>
      <c r="I754" s="272"/>
      <c r="J754" s="273">
        <f>ROUND(I754*H754,2)</f>
        <v>0</v>
      </c>
      <c r="K754" s="269" t="s">
        <v>177</v>
      </c>
      <c r="L754" s="274"/>
      <c r="M754" s="275" t="s">
        <v>1</v>
      </c>
      <c r="N754" s="276" t="s">
        <v>41</v>
      </c>
      <c r="O754" s="91"/>
      <c r="P754" s="235">
        <f>O754*H754</f>
        <v>0</v>
      </c>
      <c r="Q754" s="235">
        <v>0.00029999999999999997</v>
      </c>
      <c r="R754" s="235">
        <f>Q754*H754</f>
        <v>0.0010064999999999998</v>
      </c>
      <c r="S754" s="235">
        <v>0</v>
      </c>
      <c r="T754" s="236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37" t="s">
        <v>220</v>
      </c>
      <c r="AT754" s="237" t="s">
        <v>284</v>
      </c>
      <c r="AU754" s="237" t="s">
        <v>193</v>
      </c>
      <c r="AY754" s="17" t="s">
        <v>171</v>
      </c>
      <c r="BE754" s="238">
        <f>IF(N754="základní",J754,0)</f>
        <v>0</v>
      </c>
      <c r="BF754" s="238">
        <f>IF(N754="snížená",J754,0)</f>
        <v>0</v>
      </c>
      <c r="BG754" s="238">
        <f>IF(N754="zákl. přenesená",J754,0)</f>
        <v>0</v>
      </c>
      <c r="BH754" s="238">
        <f>IF(N754="sníž. přenesená",J754,0)</f>
        <v>0</v>
      </c>
      <c r="BI754" s="238">
        <f>IF(N754="nulová",J754,0)</f>
        <v>0</v>
      </c>
      <c r="BJ754" s="17" t="s">
        <v>83</v>
      </c>
      <c r="BK754" s="238">
        <f>ROUND(I754*H754,2)</f>
        <v>0</v>
      </c>
      <c r="BL754" s="17" t="s">
        <v>178</v>
      </c>
      <c r="BM754" s="237" t="s">
        <v>744</v>
      </c>
    </row>
    <row r="755" s="13" customFormat="1">
      <c r="A755" s="13"/>
      <c r="B755" s="244"/>
      <c r="C755" s="245"/>
      <c r="D755" s="246" t="s">
        <v>182</v>
      </c>
      <c r="E755" s="247" t="s">
        <v>1</v>
      </c>
      <c r="F755" s="248" t="s">
        <v>236</v>
      </c>
      <c r="G755" s="245"/>
      <c r="H755" s="247" t="s">
        <v>1</v>
      </c>
      <c r="I755" s="249"/>
      <c r="J755" s="245"/>
      <c r="K755" s="245"/>
      <c r="L755" s="250"/>
      <c r="M755" s="251"/>
      <c r="N755" s="252"/>
      <c r="O755" s="252"/>
      <c r="P755" s="252"/>
      <c r="Q755" s="252"/>
      <c r="R755" s="252"/>
      <c r="S755" s="252"/>
      <c r="T755" s="25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4" t="s">
        <v>182</v>
      </c>
      <c r="AU755" s="254" t="s">
        <v>193</v>
      </c>
      <c r="AV755" s="13" t="s">
        <v>83</v>
      </c>
      <c r="AW755" s="13" t="s">
        <v>34</v>
      </c>
      <c r="AX755" s="13" t="s">
        <v>76</v>
      </c>
      <c r="AY755" s="254" t="s">
        <v>171</v>
      </c>
    </row>
    <row r="756" s="13" customFormat="1">
      <c r="A756" s="13"/>
      <c r="B756" s="244"/>
      <c r="C756" s="245"/>
      <c r="D756" s="246" t="s">
        <v>182</v>
      </c>
      <c r="E756" s="247" t="s">
        <v>1</v>
      </c>
      <c r="F756" s="248" t="s">
        <v>184</v>
      </c>
      <c r="G756" s="245"/>
      <c r="H756" s="247" t="s">
        <v>1</v>
      </c>
      <c r="I756" s="249"/>
      <c r="J756" s="245"/>
      <c r="K756" s="245"/>
      <c r="L756" s="250"/>
      <c r="M756" s="251"/>
      <c r="N756" s="252"/>
      <c r="O756" s="252"/>
      <c r="P756" s="252"/>
      <c r="Q756" s="252"/>
      <c r="R756" s="252"/>
      <c r="S756" s="252"/>
      <c r="T756" s="25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54" t="s">
        <v>182</v>
      </c>
      <c r="AU756" s="254" t="s">
        <v>193</v>
      </c>
      <c r="AV756" s="13" t="s">
        <v>83</v>
      </c>
      <c r="AW756" s="13" t="s">
        <v>34</v>
      </c>
      <c r="AX756" s="13" t="s">
        <v>76</v>
      </c>
      <c r="AY756" s="254" t="s">
        <v>171</v>
      </c>
    </row>
    <row r="757" s="13" customFormat="1">
      <c r="A757" s="13"/>
      <c r="B757" s="244"/>
      <c r="C757" s="245"/>
      <c r="D757" s="246" t="s">
        <v>182</v>
      </c>
      <c r="E757" s="247" t="s">
        <v>1</v>
      </c>
      <c r="F757" s="248" t="s">
        <v>296</v>
      </c>
      <c r="G757" s="245"/>
      <c r="H757" s="247" t="s">
        <v>1</v>
      </c>
      <c r="I757" s="249"/>
      <c r="J757" s="245"/>
      <c r="K757" s="245"/>
      <c r="L757" s="250"/>
      <c r="M757" s="251"/>
      <c r="N757" s="252"/>
      <c r="O757" s="252"/>
      <c r="P757" s="252"/>
      <c r="Q757" s="252"/>
      <c r="R757" s="252"/>
      <c r="S757" s="252"/>
      <c r="T757" s="25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4" t="s">
        <v>182</v>
      </c>
      <c r="AU757" s="254" t="s">
        <v>193</v>
      </c>
      <c r="AV757" s="13" t="s">
        <v>83</v>
      </c>
      <c r="AW757" s="13" t="s">
        <v>34</v>
      </c>
      <c r="AX757" s="13" t="s">
        <v>76</v>
      </c>
      <c r="AY757" s="254" t="s">
        <v>171</v>
      </c>
    </row>
    <row r="758" s="13" customFormat="1">
      <c r="A758" s="13"/>
      <c r="B758" s="244"/>
      <c r="C758" s="245"/>
      <c r="D758" s="246" t="s">
        <v>182</v>
      </c>
      <c r="E758" s="247" t="s">
        <v>1</v>
      </c>
      <c r="F758" s="248" t="s">
        <v>184</v>
      </c>
      <c r="G758" s="245"/>
      <c r="H758" s="247" t="s">
        <v>1</v>
      </c>
      <c r="I758" s="249"/>
      <c r="J758" s="245"/>
      <c r="K758" s="245"/>
      <c r="L758" s="250"/>
      <c r="M758" s="251"/>
      <c r="N758" s="252"/>
      <c r="O758" s="252"/>
      <c r="P758" s="252"/>
      <c r="Q758" s="252"/>
      <c r="R758" s="252"/>
      <c r="S758" s="252"/>
      <c r="T758" s="25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4" t="s">
        <v>182</v>
      </c>
      <c r="AU758" s="254" t="s">
        <v>193</v>
      </c>
      <c r="AV758" s="13" t="s">
        <v>83</v>
      </c>
      <c r="AW758" s="13" t="s">
        <v>34</v>
      </c>
      <c r="AX758" s="13" t="s">
        <v>76</v>
      </c>
      <c r="AY758" s="254" t="s">
        <v>171</v>
      </c>
    </row>
    <row r="759" s="13" customFormat="1">
      <c r="A759" s="13"/>
      <c r="B759" s="244"/>
      <c r="C759" s="245"/>
      <c r="D759" s="246" t="s">
        <v>182</v>
      </c>
      <c r="E759" s="247" t="s">
        <v>1</v>
      </c>
      <c r="F759" s="248" t="s">
        <v>312</v>
      </c>
      <c r="G759" s="245"/>
      <c r="H759" s="247" t="s">
        <v>1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4" t="s">
        <v>182</v>
      </c>
      <c r="AU759" s="254" t="s">
        <v>193</v>
      </c>
      <c r="AV759" s="13" t="s">
        <v>83</v>
      </c>
      <c r="AW759" s="13" t="s">
        <v>34</v>
      </c>
      <c r="AX759" s="13" t="s">
        <v>76</v>
      </c>
      <c r="AY759" s="254" t="s">
        <v>171</v>
      </c>
    </row>
    <row r="760" s="14" customFormat="1">
      <c r="A760" s="14"/>
      <c r="B760" s="255"/>
      <c r="C760" s="256"/>
      <c r="D760" s="246" t="s">
        <v>182</v>
      </c>
      <c r="E760" s="257" t="s">
        <v>1</v>
      </c>
      <c r="F760" s="258" t="s">
        <v>745</v>
      </c>
      <c r="G760" s="256"/>
      <c r="H760" s="259">
        <v>3.1949999999999998</v>
      </c>
      <c r="I760" s="260"/>
      <c r="J760" s="256"/>
      <c r="K760" s="256"/>
      <c r="L760" s="261"/>
      <c r="M760" s="262"/>
      <c r="N760" s="263"/>
      <c r="O760" s="263"/>
      <c r="P760" s="263"/>
      <c r="Q760" s="263"/>
      <c r="R760" s="263"/>
      <c r="S760" s="263"/>
      <c r="T760" s="26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5" t="s">
        <v>182</v>
      </c>
      <c r="AU760" s="265" t="s">
        <v>193</v>
      </c>
      <c r="AV760" s="14" t="s">
        <v>85</v>
      </c>
      <c r="AW760" s="14" t="s">
        <v>34</v>
      </c>
      <c r="AX760" s="14" t="s">
        <v>76</v>
      </c>
      <c r="AY760" s="265" t="s">
        <v>171</v>
      </c>
    </row>
    <row r="761" s="14" customFormat="1">
      <c r="A761" s="14"/>
      <c r="B761" s="255"/>
      <c r="C761" s="256"/>
      <c r="D761" s="246" t="s">
        <v>182</v>
      </c>
      <c r="E761" s="256"/>
      <c r="F761" s="258" t="s">
        <v>746</v>
      </c>
      <c r="G761" s="256"/>
      <c r="H761" s="259">
        <v>3.355</v>
      </c>
      <c r="I761" s="260"/>
      <c r="J761" s="256"/>
      <c r="K761" s="256"/>
      <c r="L761" s="261"/>
      <c r="M761" s="262"/>
      <c r="N761" s="263"/>
      <c r="O761" s="263"/>
      <c r="P761" s="263"/>
      <c r="Q761" s="263"/>
      <c r="R761" s="263"/>
      <c r="S761" s="263"/>
      <c r="T761" s="26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5" t="s">
        <v>182</v>
      </c>
      <c r="AU761" s="265" t="s">
        <v>193</v>
      </c>
      <c r="AV761" s="14" t="s">
        <v>85</v>
      </c>
      <c r="AW761" s="14" t="s">
        <v>4</v>
      </c>
      <c r="AX761" s="14" t="s">
        <v>83</v>
      </c>
      <c r="AY761" s="265" t="s">
        <v>171</v>
      </c>
    </row>
    <row r="762" s="2" customFormat="1" ht="21.75" customHeight="1">
      <c r="A762" s="38"/>
      <c r="B762" s="39"/>
      <c r="C762" s="267" t="s">
        <v>747</v>
      </c>
      <c r="D762" s="267" t="s">
        <v>284</v>
      </c>
      <c r="E762" s="268" t="s">
        <v>748</v>
      </c>
      <c r="F762" s="269" t="s">
        <v>749</v>
      </c>
      <c r="G762" s="270" t="s">
        <v>438</v>
      </c>
      <c r="H762" s="271">
        <v>10.710000000000001</v>
      </c>
      <c r="I762" s="272"/>
      <c r="J762" s="273">
        <f>ROUND(I762*H762,2)</f>
        <v>0</v>
      </c>
      <c r="K762" s="269" t="s">
        <v>177</v>
      </c>
      <c r="L762" s="274"/>
      <c r="M762" s="275" t="s">
        <v>1</v>
      </c>
      <c r="N762" s="276" t="s">
        <v>41</v>
      </c>
      <c r="O762" s="91"/>
      <c r="P762" s="235">
        <f>O762*H762</f>
        <v>0</v>
      </c>
      <c r="Q762" s="235">
        <v>0.00012</v>
      </c>
      <c r="R762" s="235">
        <f>Q762*H762</f>
        <v>0.0012852000000000002</v>
      </c>
      <c r="S762" s="235">
        <v>0</v>
      </c>
      <c r="T762" s="236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37" t="s">
        <v>220</v>
      </c>
      <c r="AT762" s="237" t="s">
        <v>284</v>
      </c>
      <c r="AU762" s="237" t="s">
        <v>193</v>
      </c>
      <c r="AY762" s="17" t="s">
        <v>171</v>
      </c>
      <c r="BE762" s="238">
        <f>IF(N762="základní",J762,0)</f>
        <v>0</v>
      </c>
      <c r="BF762" s="238">
        <f>IF(N762="snížená",J762,0)</f>
        <v>0</v>
      </c>
      <c r="BG762" s="238">
        <f>IF(N762="zákl. přenesená",J762,0)</f>
        <v>0</v>
      </c>
      <c r="BH762" s="238">
        <f>IF(N762="sníž. přenesená",J762,0)</f>
        <v>0</v>
      </c>
      <c r="BI762" s="238">
        <f>IF(N762="nulová",J762,0)</f>
        <v>0</v>
      </c>
      <c r="BJ762" s="17" t="s">
        <v>83</v>
      </c>
      <c r="BK762" s="238">
        <f>ROUND(I762*H762,2)</f>
        <v>0</v>
      </c>
      <c r="BL762" s="17" t="s">
        <v>178</v>
      </c>
      <c r="BM762" s="237" t="s">
        <v>750</v>
      </c>
    </row>
    <row r="763" s="13" customFormat="1">
      <c r="A763" s="13"/>
      <c r="B763" s="244"/>
      <c r="C763" s="245"/>
      <c r="D763" s="246" t="s">
        <v>182</v>
      </c>
      <c r="E763" s="247" t="s">
        <v>1</v>
      </c>
      <c r="F763" s="248" t="s">
        <v>236</v>
      </c>
      <c r="G763" s="245"/>
      <c r="H763" s="247" t="s">
        <v>1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54" t="s">
        <v>182</v>
      </c>
      <c r="AU763" s="254" t="s">
        <v>193</v>
      </c>
      <c r="AV763" s="13" t="s">
        <v>83</v>
      </c>
      <c r="AW763" s="13" t="s">
        <v>34</v>
      </c>
      <c r="AX763" s="13" t="s">
        <v>76</v>
      </c>
      <c r="AY763" s="254" t="s">
        <v>171</v>
      </c>
    </row>
    <row r="764" s="13" customFormat="1">
      <c r="A764" s="13"/>
      <c r="B764" s="244"/>
      <c r="C764" s="245"/>
      <c r="D764" s="246" t="s">
        <v>182</v>
      </c>
      <c r="E764" s="247" t="s">
        <v>1</v>
      </c>
      <c r="F764" s="248" t="s">
        <v>184</v>
      </c>
      <c r="G764" s="245"/>
      <c r="H764" s="247" t="s">
        <v>1</v>
      </c>
      <c r="I764" s="249"/>
      <c r="J764" s="245"/>
      <c r="K764" s="245"/>
      <c r="L764" s="250"/>
      <c r="M764" s="251"/>
      <c r="N764" s="252"/>
      <c r="O764" s="252"/>
      <c r="P764" s="252"/>
      <c r="Q764" s="252"/>
      <c r="R764" s="252"/>
      <c r="S764" s="252"/>
      <c r="T764" s="25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4" t="s">
        <v>182</v>
      </c>
      <c r="AU764" s="254" t="s">
        <v>193</v>
      </c>
      <c r="AV764" s="13" t="s">
        <v>83</v>
      </c>
      <c r="AW764" s="13" t="s">
        <v>34</v>
      </c>
      <c r="AX764" s="13" t="s">
        <v>76</v>
      </c>
      <c r="AY764" s="254" t="s">
        <v>171</v>
      </c>
    </row>
    <row r="765" s="13" customFormat="1">
      <c r="A765" s="13"/>
      <c r="B765" s="244"/>
      <c r="C765" s="245"/>
      <c r="D765" s="246" t="s">
        <v>182</v>
      </c>
      <c r="E765" s="247" t="s">
        <v>1</v>
      </c>
      <c r="F765" s="248" t="s">
        <v>296</v>
      </c>
      <c r="G765" s="245"/>
      <c r="H765" s="247" t="s">
        <v>1</v>
      </c>
      <c r="I765" s="249"/>
      <c r="J765" s="245"/>
      <c r="K765" s="245"/>
      <c r="L765" s="250"/>
      <c r="M765" s="251"/>
      <c r="N765" s="252"/>
      <c r="O765" s="252"/>
      <c r="P765" s="252"/>
      <c r="Q765" s="252"/>
      <c r="R765" s="252"/>
      <c r="S765" s="252"/>
      <c r="T765" s="25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4" t="s">
        <v>182</v>
      </c>
      <c r="AU765" s="254" t="s">
        <v>193</v>
      </c>
      <c r="AV765" s="13" t="s">
        <v>83</v>
      </c>
      <c r="AW765" s="13" t="s">
        <v>34</v>
      </c>
      <c r="AX765" s="13" t="s">
        <v>76</v>
      </c>
      <c r="AY765" s="254" t="s">
        <v>171</v>
      </c>
    </row>
    <row r="766" s="13" customFormat="1">
      <c r="A766" s="13"/>
      <c r="B766" s="244"/>
      <c r="C766" s="245"/>
      <c r="D766" s="246" t="s">
        <v>182</v>
      </c>
      <c r="E766" s="247" t="s">
        <v>1</v>
      </c>
      <c r="F766" s="248" t="s">
        <v>184</v>
      </c>
      <c r="G766" s="245"/>
      <c r="H766" s="247" t="s">
        <v>1</v>
      </c>
      <c r="I766" s="249"/>
      <c r="J766" s="245"/>
      <c r="K766" s="245"/>
      <c r="L766" s="250"/>
      <c r="M766" s="251"/>
      <c r="N766" s="252"/>
      <c r="O766" s="252"/>
      <c r="P766" s="252"/>
      <c r="Q766" s="252"/>
      <c r="R766" s="252"/>
      <c r="S766" s="252"/>
      <c r="T766" s="25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4" t="s">
        <v>182</v>
      </c>
      <c r="AU766" s="254" t="s">
        <v>193</v>
      </c>
      <c r="AV766" s="13" t="s">
        <v>83</v>
      </c>
      <c r="AW766" s="13" t="s">
        <v>34</v>
      </c>
      <c r="AX766" s="13" t="s">
        <v>76</v>
      </c>
      <c r="AY766" s="254" t="s">
        <v>171</v>
      </c>
    </row>
    <row r="767" s="13" customFormat="1">
      <c r="A767" s="13"/>
      <c r="B767" s="244"/>
      <c r="C767" s="245"/>
      <c r="D767" s="246" t="s">
        <v>182</v>
      </c>
      <c r="E767" s="247" t="s">
        <v>1</v>
      </c>
      <c r="F767" s="248" t="s">
        <v>751</v>
      </c>
      <c r="G767" s="245"/>
      <c r="H767" s="247" t="s">
        <v>1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4" t="s">
        <v>182</v>
      </c>
      <c r="AU767" s="254" t="s">
        <v>193</v>
      </c>
      <c r="AV767" s="13" t="s">
        <v>83</v>
      </c>
      <c r="AW767" s="13" t="s">
        <v>34</v>
      </c>
      <c r="AX767" s="13" t="s">
        <v>76</v>
      </c>
      <c r="AY767" s="254" t="s">
        <v>171</v>
      </c>
    </row>
    <row r="768" s="14" customFormat="1">
      <c r="A768" s="14"/>
      <c r="B768" s="255"/>
      <c r="C768" s="256"/>
      <c r="D768" s="246" t="s">
        <v>182</v>
      </c>
      <c r="E768" s="257" t="s">
        <v>1</v>
      </c>
      <c r="F768" s="258" t="s">
        <v>752</v>
      </c>
      <c r="G768" s="256"/>
      <c r="H768" s="259">
        <v>4.9000000000000004</v>
      </c>
      <c r="I768" s="260"/>
      <c r="J768" s="256"/>
      <c r="K768" s="256"/>
      <c r="L768" s="261"/>
      <c r="M768" s="262"/>
      <c r="N768" s="263"/>
      <c r="O768" s="263"/>
      <c r="P768" s="263"/>
      <c r="Q768" s="263"/>
      <c r="R768" s="263"/>
      <c r="S768" s="263"/>
      <c r="T768" s="26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5" t="s">
        <v>182</v>
      </c>
      <c r="AU768" s="265" t="s">
        <v>193</v>
      </c>
      <c r="AV768" s="14" t="s">
        <v>85</v>
      </c>
      <c r="AW768" s="14" t="s">
        <v>34</v>
      </c>
      <c r="AX768" s="14" t="s">
        <v>76</v>
      </c>
      <c r="AY768" s="265" t="s">
        <v>171</v>
      </c>
    </row>
    <row r="769" s="13" customFormat="1">
      <c r="A769" s="13"/>
      <c r="B769" s="244"/>
      <c r="C769" s="245"/>
      <c r="D769" s="246" t="s">
        <v>182</v>
      </c>
      <c r="E769" s="247" t="s">
        <v>1</v>
      </c>
      <c r="F769" s="248" t="s">
        <v>184</v>
      </c>
      <c r="G769" s="245"/>
      <c r="H769" s="247" t="s">
        <v>1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4" t="s">
        <v>182</v>
      </c>
      <c r="AU769" s="254" t="s">
        <v>193</v>
      </c>
      <c r="AV769" s="13" t="s">
        <v>83</v>
      </c>
      <c r="AW769" s="13" t="s">
        <v>34</v>
      </c>
      <c r="AX769" s="13" t="s">
        <v>76</v>
      </c>
      <c r="AY769" s="254" t="s">
        <v>171</v>
      </c>
    </row>
    <row r="770" s="13" customFormat="1">
      <c r="A770" s="13"/>
      <c r="B770" s="244"/>
      <c r="C770" s="245"/>
      <c r="D770" s="246" t="s">
        <v>182</v>
      </c>
      <c r="E770" s="247" t="s">
        <v>1</v>
      </c>
      <c r="F770" s="248" t="s">
        <v>753</v>
      </c>
      <c r="G770" s="245"/>
      <c r="H770" s="247" t="s">
        <v>1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4" t="s">
        <v>182</v>
      </c>
      <c r="AU770" s="254" t="s">
        <v>193</v>
      </c>
      <c r="AV770" s="13" t="s">
        <v>83</v>
      </c>
      <c r="AW770" s="13" t="s">
        <v>34</v>
      </c>
      <c r="AX770" s="13" t="s">
        <v>76</v>
      </c>
      <c r="AY770" s="254" t="s">
        <v>171</v>
      </c>
    </row>
    <row r="771" s="14" customFormat="1">
      <c r="A771" s="14"/>
      <c r="B771" s="255"/>
      <c r="C771" s="256"/>
      <c r="D771" s="246" t="s">
        <v>182</v>
      </c>
      <c r="E771" s="257" t="s">
        <v>1</v>
      </c>
      <c r="F771" s="258" t="s">
        <v>754</v>
      </c>
      <c r="G771" s="256"/>
      <c r="H771" s="259">
        <v>5.2999999999999998</v>
      </c>
      <c r="I771" s="260"/>
      <c r="J771" s="256"/>
      <c r="K771" s="256"/>
      <c r="L771" s="261"/>
      <c r="M771" s="262"/>
      <c r="N771" s="263"/>
      <c r="O771" s="263"/>
      <c r="P771" s="263"/>
      <c r="Q771" s="263"/>
      <c r="R771" s="263"/>
      <c r="S771" s="263"/>
      <c r="T771" s="26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5" t="s">
        <v>182</v>
      </c>
      <c r="AU771" s="265" t="s">
        <v>193</v>
      </c>
      <c r="AV771" s="14" t="s">
        <v>85</v>
      </c>
      <c r="AW771" s="14" t="s">
        <v>34</v>
      </c>
      <c r="AX771" s="14" t="s">
        <v>76</v>
      </c>
      <c r="AY771" s="265" t="s">
        <v>171</v>
      </c>
    </row>
    <row r="772" s="14" customFormat="1">
      <c r="A772" s="14"/>
      <c r="B772" s="255"/>
      <c r="C772" s="256"/>
      <c r="D772" s="246" t="s">
        <v>182</v>
      </c>
      <c r="E772" s="256"/>
      <c r="F772" s="258" t="s">
        <v>755</v>
      </c>
      <c r="G772" s="256"/>
      <c r="H772" s="259">
        <v>10.710000000000001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5" t="s">
        <v>182</v>
      </c>
      <c r="AU772" s="265" t="s">
        <v>193</v>
      </c>
      <c r="AV772" s="14" t="s">
        <v>85</v>
      </c>
      <c r="AW772" s="14" t="s">
        <v>4</v>
      </c>
      <c r="AX772" s="14" t="s">
        <v>83</v>
      </c>
      <c r="AY772" s="265" t="s">
        <v>171</v>
      </c>
    </row>
    <row r="773" s="2" customFormat="1" ht="24.15" customHeight="1">
      <c r="A773" s="38"/>
      <c r="B773" s="39"/>
      <c r="C773" s="226" t="s">
        <v>756</v>
      </c>
      <c r="D773" s="226" t="s">
        <v>173</v>
      </c>
      <c r="E773" s="227" t="s">
        <v>636</v>
      </c>
      <c r="F773" s="228" t="s">
        <v>637</v>
      </c>
      <c r="G773" s="229" t="s">
        <v>438</v>
      </c>
      <c r="H773" s="230">
        <v>8.0950000000000006</v>
      </c>
      <c r="I773" s="231"/>
      <c r="J773" s="232">
        <f>ROUND(I773*H773,2)</f>
        <v>0</v>
      </c>
      <c r="K773" s="228" t="s">
        <v>177</v>
      </c>
      <c r="L773" s="44"/>
      <c r="M773" s="233" t="s">
        <v>1</v>
      </c>
      <c r="N773" s="234" t="s">
        <v>41</v>
      </c>
      <c r="O773" s="91"/>
      <c r="P773" s="235">
        <f>O773*H773</f>
        <v>0</v>
      </c>
      <c r="Q773" s="235">
        <v>0</v>
      </c>
      <c r="R773" s="235">
        <f>Q773*H773</f>
        <v>0</v>
      </c>
      <c r="S773" s="235">
        <v>0</v>
      </c>
      <c r="T773" s="236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37" t="s">
        <v>178</v>
      </c>
      <c r="AT773" s="237" t="s">
        <v>173</v>
      </c>
      <c r="AU773" s="237" t="s">
        <v>193</v>
      </c>
      <c r="AY773" s="17" t="s">
        <v>171</v>
      </c>
      <c r="BE773" s="238">
        <f>IF(N773="základní",J773,0)</f>
        <v>0</v>
      </c>
      <c r="BF773" s="238">
        <f>IF(N773="snížená",J773,0)</f>
        <v>0</v>
      </c>
      <c r="BG773" s="238">
        <f>IF(N773="zákl. přenesená",J773,0)</f>
        <v>0</v>
      </c>
      <c r="BH773" s="238">
        <f>IF(N773="sníž. přenesená",J773,0)</f>
        <v>0</v>
      </c>
      <c r="BI773" s="238">
        <f>IF(N773="nulová",J773,0)</f>
        <v>0</v>
      </c>
      <c r="BJ773" s="17" t="s">
        <v>83</v>
      </c>
      <c r="BK773" s="238">
        <f>ROUND(I773*H773,2)</f>
        <v>0</v>
      </c>
      <c r="BL773" s="17" t="s">
        <v>178</v>
      </c>
      <c r="BM773" s="237" t="s">
        <v>757</v>
      </c>
    </row>
    <row r="774" s="2" customFormat="1">
      <c r="A774" s="38"/>
      <c r="B774" s="39"/>
      <c r="C774" s="40"/>
      <c r="D774" s="239" t="s">
        <v>180</v>
      </c>
      <c r="E774" s="40"/>
      <c r="F774" s="240" t="s">
        <v>639</v>
      </c>
      <c r="G774" s="40"/>
      <c r="H774" s="40"/>
      <c r="I774" s="241"/>
      <c r="J774" s="40"/>
      <c r="K774" s="40"/>
      <c r="L774" s="44"/>
      <c r="M774" s="242"/>
      <c r="N774" s="243"/>
      <c r="O774" s="91"/>
      <c r="P774" s="91"/>
      <c r="Q774" s="91"/>
      <c r="R774" s="91"/>
      <c r="S774" s="91"/>
      <c r="T774" s="92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7" t="s">
        <v>180</v>
      </c>
      <c r="AU774" s="17" t="s">
        <v>193</v>
      </c>
    </row>
    <row r="775" s="2" customFormat="1" ht="24.15" customHeight="1">
      <c r="A775" s="38"/>
      <c r="B775" s="39"/>
      <c r="C775" s="267" t="s">
        <v>758</v>
      </c>
      <c r="D775" s="267" t="s">
        <v>284</v>
      </c>
      <c r="E775" s="268" t="s">
        <v>759</v>
      </c>
      <c r="F775" s="269" t="s">
        <v>760</v>
      </c>
      <c r="G775" s="270" t="s">
        <v>438</v>
      </c>
      <c r="H775" s="271">
        <v>8.5</v>
      </c>
      <c r="I775" s="272"/>
      <c r="J775" s="273">
        <f>ROUND(I775*H775,2)</f>
        <v>0</v>
      </c>
      <c r="K775" s="269" t="s">
        <v>177</v>
      </c>
      <c r="L775" s="274"/>
      <c r="M775" s="275" t="s">
        <v>1</v>
      </c>
      <c r="N775" s="276" t="s">
        <v>41</v>
      </c>
      <c r="O775" s="91"/>
      <c r="P775" s="235">
        <f>O775*H775</f>
        <v>0</v>
      </c>
      <c r="Q775" s="235">
        <v>4.0000000000000003E-05</v>
      </c>
      <c r="R775" s="235">
        <f>Q775*H775</f>
        <v>0.00034000000000000002</v>
      </c>
      <c r="S775" s="235">
        <v>0</v>
      </c>
      <c r="T775" s="236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237" t="s">
        <v>220</v>
      </c>
      <c r="AT775" s="237" t="s">
        <v>284</v>
      </c>
      <c r="AU775" s="237" t="s">
        <v>193</v>
      </c>
      <c r="AY775" s="17" t="s">
        <v>171</v>
      </c>
      <c r="BE775" s="238">
        <f>IF(N775="základní",J775,0)</f>
        <v>0</v>
      </c>
      <c r="BF775" s="238">
        <f>IF(N775="snížená",J775,0)</f>
        <v>0</v>
      </c>
      <c r="BG775" s="238">
        <f>IF(N775="zákl. přenesená",J775,0)</f>
        <v>0</v>
      </c>
      <c r="BH775" s="238">
        <f>IF(N775="sníž. přenesená",J775,0)</f>
        <v>0</v>
      </c>
      <c r="BI775" s="238">
        <f>IF(N775="nulová",J775,0)</f>
        <v>0</v>
      </c>
      <c r="BJ775" s="17" t="s">
        <v>83</v>
      </c>
      <c r="BK775" s="238">
        <f>ROUND(I775*H775,2)</f>
        <v>0</v>
      </c>
      <c r="BL775" s="17" t="s">
        <v>178</v>
      </c>
      <c r="BM775" s="237" t="s">
        <v>761</v>
      </c>
    </row>
    <row r="776" s="13" customFormat="1">
      <c r="A776" s="13"/>
      <c r="B776" s="244"/>
      <c r="C776" s="245"/>
      <c r="D776" s="246" t="s">
        <v>182</v>
      </c>
      <c r="E776" s="247" t="s">
        <v>1</v>
      </c>
      <c r="F776" s="248" t="s">
        <v>236</v>
      </c>
      <c r="G776" s="245"/>
      <c r="H776" s="247" t="s">
        <v>1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4" t="s">
        <v>182</v>
      </c>
      <c r="AU776" s="254" t="s">
        <v>193</v>
      </c>
      <c r="AV776" s="13" t="s">
        <v>83</v>
      </c>
      <c r="AW776" s="13" t="s">
        <v>34</v>
      </c>
      <c r="AX776" s="13" t="s">
        <v>76</v>
      </c>
      <c r="AY776" s="254" t="s">
        <v>171</v>
      </c>
    </row>
    <row r="777" s="13" customFormat="1">
      <c r="A777" s="13"/>
      <c r="B777" s="244"/>
      <c r="C777" s="245"/>
      <c r="D777" s="246" t="s">
        <v>182</v>
      </c>
      <c r="E777" s="247" t="s">
        <v>1</v>
      </c>
      <c r="F777" s="248" t="s">
        <v>184</v>
      </c>
      <c r="G777" s="245"/>
      <c r="H777" s="247" t="s">
        <v>1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54" t="s">
        <v>182</v>
      </c>
      <c r="AU777" s="254" t="s">
        <v>193</v>
      </c>
      <c r="AV777" s="13" t="s">
        <v>83</v>
      </c>
      <c r="AW777" s="13" t="s">
        <v>34</v>
      </c>
      <c r="AX777" s="13" t="s">
        <v>76</v>
      </c>
      <c r="AY777" s="254" t="s">
        <v>171</v>
      </c>
    </row>
    <row r="778" s="13" customFormat="1">
      <c r="A778" s="13"/>
      <c r="B778" s="244"/>
      <c r="C778" s="245"/>
      <c r="D778" s="246" t="s">
        <v>182</v>
      </c>
      <c r="E778" s="247" t="s">
        <v>1</v>
      </c>
      <c r="F778" s="248" t="s">
        <v>296</v>
      </c>
      <c r="G778" s="245"/>
      <c r="H778" s="247" t="s">
        <v>1</v>
      </c>
      <c r="I778" s="249"/>
      <c r="J778" s="245"/>
      <c r="K778" s="245"/>
      <c r="L778" s="250"/>
      <c r="M778" s="251"/>
      <c r="N778" s="252"/>
      <c r="O778" s="252"/>
      <c r="P778" s="252"/>
      <c r="Q778" s="252"/>
      <c r="R778" s="252"/>
      <c r="S778" s="252"/>
      <c r="T778" s="25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4" t="s">
        <v>182</v>
      </c>
      <c r="AU778" s="254" t="s">
        <v>193</v>
      </c>
      <c r="AV778" s="13" t="s">
        <v>83</v>
      </c>
      <c r="AW778" s="13" t="s">
        <v>34</v>
      </c>
      <c r="AX778" s="13" t="s">
        <v>76</v>
      </c>
      <c r="AY778" s="254" t="s">
        <v>171</v>
      </c>
    </row>
    <row r="779" s="13" customFormat="1">
      <c r="A779" s="13"/>
      <c r="B779" s="244"/>
      <c r="C779" s="245"/>
      <c r="D779" s="246" t="s">
        <v>182</v>
      </c>
      <c r="E779" s="247" t="s">
        <v>1</v>
      </c>
      <c r="F779" s="248" t="s">
        <v>184</v>
      </c>
      <c r="G779" s="245"/>
      <c r="H779" s="247" t="s">
        <v>1</v>
      </c>
      <c r="I779" s="249"/>
      <c r="J779" s="245"/>
      <c r="K779" s="245"/>
      <c r="L779" s="250"/>
      <c r="M779" s="251"/>
      <c r="N779" s="252"/>
      <c r="O779" s="252"/>
      <c r="P779" s="252"/>
      <c r="Q779" s="252"/>
      <c r="R779" s="252"/>
      <c r="S779" s="252"/>
      <c r="T779" s="25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4" t="s">
        <v>182</v>
      </c>
      <c r="AU779" s="254" t="s">
        <v>193</v>
      </c>
      <c r="AV779" s="13" t="s">
        <v>83</v>
      </c>
      <c r="AW779" s="13" t="s">
        <v>34</v>
      </c>
      <c r="AX779" s="13" t="s">
        <v>76</v>
      </c>
      <c r="AY779" s="254" t="s">
        <v>171</v>
      </c>
    </row>
    <row r="780" s="13" customFormat="1">
      <c r="A780" s="13"/>
      <c r="B780" s="244"/>
      <c r="C780" s="245"/>
      <c r="D780" s="246" t="s">
        <v>182</v>
      </c>
      <c r="E780" s="247" t="s">
        <v>1</v>
      </c>
      <c r="F780" s="248" t="s">
        <v>312</v>
      </c>
      <c r="G780" s="245"/>
      <c r="H780" s="247" t="s">
        <v>1</v>
      </c>
      <c r="I780" s="249"/>
      <c r="J780" s="245"/>
      <c r="K780" s="245"/>
      <c r="L780" s="250"/>
      <c r="M780" s="251"/>
      <c r="N780" s="252"/>
      <c r="O780" s="252"/>
      <c r="P780" s="252"/>
      <c r="Q780" s="252"/>
      <c r="R780" s="252"/>
      <c r="S780" s="252"/>
      <c r="T780" s="25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54" t="s">
        <v>182</v>
      </c>
      <c r="AU780" s="254" t="s">
        <v>193</v>
      </c>
      <c r="AV780" s="13" t="s">
        <v>83</v>
      </c>
      <c r="AW780" s="13" t="s">
        <v>34</v>
      </c>
      <c r="AX780" s="13" t="s">
        <v>76</v>
      </c>
      <c r="AY780" s="254" t="s">
        <v>171</v>
      </c>
    </row>
    <row r="781" s="14" customFormat="1">
      <c r="A781" s="14"/>
      <c r="B781" s="255"/>
      <c r="C781" s="256"/>
      <c r="D781" s="246" t="s">
        <v>182</v>
      </c>
      <c r="E781" s="257" t="s">
        <v>1</v>
      </c>
      <c r="F781" s="258" t="s">
        <v>762</v>
      </c>
      <c r="G781" s="256"/>
      <c r="H781" s="259">
        <v>8.0950000000000006</v>
      </c>
      <c r="I781" s="260"/>
      <c r="J781" s="256"/>
      <c r="K781" s="256"/>
      <c r="L781" s="261"/>
      <c r="M781" s="262"/>
      <c r="N781" s="263"/>
      <c r="O781" s="263"/>
      <c r="P781" s="263"/>
      <c r="Q781" s="263"/>
      <c r="R781" s="263"/>
      <c r="S781" s="263"/>
      <c r="T781" s="26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5" t="s">
        <v>182</v>
      </c>
      <c r="AU781" s="265" t="s">
        <v>193</v>
      </c>
      <c r="AV781" s="14" t="s">
        <v>85</v>
      </c>
      <c r="AW781" s="14" t="s">
        <v>34</v>
      </c>
      <c r="AX781" s="14" t="s">
        <v>76</v>
      </c>
      <c r="AY781" s="265" t="s">
        <v>171</v>
      </c>
    </row>
    <row r="782" s="14" customFormat="1">
      <c r="A782" s="14"/>
      <c r="B782" s="255"/>
      <c r="C782" s="256"/>
      <c r="D782" s="246" t="s">
        <v>182</v>
      </c>
      <c r="E782" s="256"/>
      <c r="F782" s="258" t="s">
        <v>763</v>
      </c>
      <c r="G782" s="256"/>
      <c r="H782" s="259">
        <v>8.5</v>
      </c>
      <c r="I782" s="260"/>
      <c r="J782" s="256"/>
      <c r="K782" s="256"/>
      <c r="L782" s="261"/>
      <c r="M782" s="262"/>
      <c r="N782" s="263"/>
      <c r="O782" s="263"/>
      <c r="P782" s="263"/>
      <c r="Q782" s="263"/>
      <c r="R782" s="263"/>
      <c r="S782" s="263"/>
      <c r="T782" s="26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5" t="s">
        <v>182</v>
      </c>
      <c r="AU782" s="265" t="s">
        <v>193</v>
      </c>
      <c r="AV782" s="14" t="s">
        <v>85</v>
      </c>
      <c r="AW782" s="14" t="s">
        <v>4</v>
      </c>
      <c r="AX782" s="14" t="s">
        <v>83</v>
      </c>
      <c r="AY782" s="265" t="s">
        <v>171</v>
      </c>
    </row>
    <row r="783" s="2" customFormat="1" ht="21.75" customHeight="1">
      <c r="A783" s="38"/>
      <c r="B783" s="39"/>
      <c r="C783" s="226" t="s">
        <v>764</v>
      </c>
      <c r="D783" s="226" t="s">
        <v>173</v>
      </c>
      <c r="E783" s="227" t="s">
        <v>765</v>
      </c>
      <c r="F783" s="228" t="s">
        <v>766</v>
      </c>
      <c r="G783" s="229" t="s">
        <v>292</v>
      </c>
      <c r="H783" s="230">
        <v>7.8280000000000003</v>
      </c>
      <c r="I783" s="231"/>
      <c r="J783" s="232">
        <f>ROUND(I783*H783,2)</f>
        <v>0</v>
      </c>
      <c r="K783" s="228" t="s">
        <v>177</v>
      </c>
      <c r="L783" s="44"/>
      <c r="M783" s="233" t="s">
        <v>1</v>
      </c>
      <c r="N783" s="234" t="s">
        <v>41</v>
      </c>
      <c r="O783" s="91"/>
      <c r="P783" s="235">
        <f>O783*H783</f>
        <v>0</v>
      </c>
      <c r="Q783" s="235">
        <v>2.0000000000000002E-05</v>
      </c>
      <c r="R783" s="235">
        <f>Q783*H783</f>
        <v>0.00015656000000000001</v>
      </c>
      <c r="S783" s="235">
        <v>1.0000000000000001E-05</v>
      </c>
      <c r="T783" s="236">
        <f>S783*H783</f>
        <v>7.8280000000000003E-05</v>
      </c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R783" s="237" t="s">
        <v>178</v>
      </c>
      <c r="AT783" s="237" t="s">
        <v>173</v>
      </c>
      <c r="AU783" s="237" t="s">
        <v>193</v>
      </c>
      <c r="AY783" s="17" t="s">
        <v>171</v>
      </c>
      <c r="BE783" s="238">
        <f>IF(N783="základní",J783,0)</f>
        <v>0</v>
      </c>
      <c r="BF783" s="238">
        <f>IF(N783="snížená",J783,0)</f>
        <v>0</v>
      </c>
      <c r="BG783" s="238">
        <f>IF(N783="zákl. přenesená",J783,0)</f>
        <v>0</v>
      </c>
      <c r="BH783" s="238">
        <f>IF(N783="sníž. přenesená",J783,0)</f>
        <v>0</v>
      </c>
      <c r="BI783" s="238">
        <f>IF(N783="nulová",J783,0)</f>
        <v>0</v>
      </c>
      <c r="BJ783" s="17" t="s">
        <v>83</v>
      </c>
      <c r="BK783" s="238">
        <f>ROUND(I783*H783,2)</f>
        <v>0</v>
      </c>
      <c r="BL783" s="17" t="s">
        <v>178</v>
      </c>
      <c r="BM783" s="237" t="s">
        <v>767</v>
      </c>
    </row>
    <row r="784" s="2" customFormat="1">
      <c r="A784" s="38"/>
      <c r="B784" s="39"/>
      <c r="C784" s="40"/>
      <c r="D784" s="239" t="s">
        <v>180</v>
      </c>
      <c r="E784" s="40"/>
      <c r="F784" s="240" t="s">
        <v>768</v>
      </c>
      <c r="G784" s="40"/>
      <c r="H784" s="40"/>
      <c r="I784" s="241"/>
      <c r="J784" s="40"/>
      <c r="K784" s="40"/>
      <c r="L784" s="44"/>
      <c r="M784" s="242"/>
      <c r="N784" s="243"/>
      <c r="O784" s="91"/>
      <c r="P784" s="91"/>
      <c r="Q784" s="91"/>
      <c r="R784" s="91"/>
      <c r="S784" s="91"/>
      <c r="T784" s="92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T784" s="17" t="s">
        <v>180</v>
      </c>
      <c r="AU784" s="17" t="s">
        <v>193</v>
      </c>
    </row>
    <row r="785" s="13" customFormat="1">
      <c r="A785" s="13"/>
      <c r="B785" s="244"/>
      <c r="C785" s="245"/>
      <c r="D785" s="246" t="s">
        <v>182</v>
      </c>
      <c r="E785" s="247" t="s">
        <v>1</v>
      </c>
      <c r="F785" s="248" t="s">
        <v>236</v>
      </c>
      <c r="G785" s="245"/>
      <c r="H785" s="247" t="s">
        <v>1</v>
      </c>
      <c r="I785" s="249"/>
      <c r="J785" s="245"/>
      <c r="K785" s="245"/>
      <c r="L785" s="250"/>
      <c r="M785" s="251"/>
      <c r="N785" s="252"/>
      <c r="O785" s="252"/>
      <c r="P785" s="252"/>
      <c r="Q785" s="252"/>
      <c r="R785" s="252"/>
      <c r="S785" s="252"/>
      <c r="T785" s="25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54" t="s">
        <v>182</v>
      </c>
      <c r="AU785" s="254" t="s">
        <v>193</v>
      </c>
      <c r="AV785" s="13" t="s">
        <v>83</v>
      </c>
      <c r="AW785" s="13" t="s">
        <v>34</v>
      </c>
      <c r="AX785" s="13" t="s">
        <v>76</v>
      </c>
      <c r="AY785" s="254" t="s">
        <v>171</v>
      </c>
    </row>
    <row r="786" s="13" customFormat="1">
      <c r="A786" s="13"/>
      <c r="B786" s="244"/>
      <c r="C786" s="245"/>
      <c r="D786" s="246" t="s">
        <v>182</v>
      </c>
      <c r="E786" s="247" t="s">
        <v>1</v>
      </c>
      <c r="F786" s="248" t="s">
        <v>184</v>
      </c>
      <c r="G786" s="245"/>
      <c r="H786" s="247" t="s">
        <v>1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4" t="s">
        <v>182</v>
      </c>
      <c r="AU786" s="254" t="s">
        <v>193</v>
      </c>
      <c r="AV786" s="13" t="s">
        <v>83</v>
      </c>
      <c r="AW786" s="13" t="s">
        <v>34</v>
      </c>
      <c r="AX786" s="13" t="s">
        <v>76</v>
      </c>
      <c r="AY786" s="254" t="s">
        <v>171</v>
      </c>
    </row>
    <row r="787" s="13" customFormat="1">
      <c r="A787" s="13"/>
      <c r="B787" s="244"/>
      <c r="C787" s="245"/>
      <c r="D787" s="246" t="s">
        <v>182</v>
      </c>
      <c r="E787" s="247" t="s">
        <v>1</v>
      </c>
      <c r="F787" s="248" t="s">
        <v>296</v>
      </c>
      <c r="G787" s="245"/>
      <c r="H787" s="247" t="s">
        <v>1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4" t="s">
        <v>182</v>
      </c>
      <c r="AU787" s="254" t="s">
        <v>193</v>
      </c>
      <c r="AV787" s="13" t="s">
        <v>83</v>
      </c>
      <c r="AW787" s="13" t="s">
        <v>34</v>
      </c>
      <c r="AX787" s="13" t="s">
        <v>76</v>
      </c>
      <c r="AY787" s="254" t="s">
        <v>171</v>
      </c>
    </row>
    <row r="788" s="13" customFormat="1">
      <c r="A788" s="13"/>
      <c r="B788" s="244"/>
      <c r="C788" s="245"/>
      <c r="D788" s="246" t="s">
        <v>182</v>
      </c>
      <c r="E788" s="247" t="s">
        <v>1</v>
      </c>
      <c r="F788" s="248" t="s">
        <v>184</v>
      </c>
      <c r="G788" s="245"/>
      <c r="H788" s="247" t="s">
        <v>1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4" t="s">
        <v>182</v>
      </c>
      <c r="AU788" s="254" t="s">
        <v>193</v>
      </c>
      <c r="AV788" s="13" t="s">
        <v>83</v>
      </c>
      <c r="AW788" s="13" t="s">
        <v>34</v>
      </c>
      <c r="AX788" s="13" t="s">
        <v>76</v>
      </c>
      <c r="AY788" s="254" t="s">
        <v>171</v>
      </c>
    </row>
    <row r="789" s="14" customFormat="1">
      <c r="A789" s="14"/>
      <c r="B789" s="255"/>
      <c r="C789" s="256"/>
      <c r="D789" s="246" t="s">
        <v>182</v>
      </c>
      <c r="E789" s="257" t="s">
        <v>1</v>
      </c>
      <c r="F789" s="258" t="s">
        <v>614</v>
      </c>
      <c r="G789" s="256"/>
      <c r="H789" s="259">
        <v>7.82775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5" t="s">
        <v>182</v>
      </c>
      <c r="AU789" s="265" t="s">
        <v>193</v>
      </c>
      <c r="AV789" s="14" t="s">
        <v>85</v>
      </c>
      <c r="AW789" s="14" t="s">
        <v>34</v>
      </c>
      <c r="AX789" s="14" t="s">
        <v>76</v>
      </c>
      <c r="AY789" s="265" t="s">
        <v>171</v>
      </c>
    </row>
    <row r="790" s="2" customFormat="1" ht="24.15" customHeight="1">
      <c r="A790" s="38"/>
      <c r="B790" s="39"/>
      <c r="C790" s="226" t="s">
        <v>769</v>
      </c>
      <c r="D790" s="226" t="s">
        <v>173</v>
      </c>
      <c r="E790" s="227" t="s">
        <v>770</v>
      </c>
      <c r="F790" s="228" t="s">
        <v>771</v>
      </c>
      <c r="G790" s="229" t="s">
        <v>438</v>
      </c>
      <c r="H790" s="230">
        <v>8.0950000000000006</v>
      </c>
      <c r="I790" s="231"/>
      <c r="J790" s="232">
        <f>ROUND(I790*H790,2)</f>
        <v>0</v>
      </c>
      <c r="K790" s="228" t="s">
        <v>177</v>
      </c>
      <c r="L790" s="44"/>
      <c r="M790" s="233" t="s">
        <v>1</v>
      </c>
      <c r="N790" s="234" t="s">
        <v>41</v>
      </c>
      <c r="O790" s="91"/>
      <c r="P790" s="235">
        <f>O790*H790</f>
        <v>0</v>
      </c>
      <c r="Q790" s="235">
        <v>6.9999999999999994E-05</v>
      </c>
      <c r="R790" s="235">
        <f>Q790*H790</f>
        <v>0.00056665000000000003</v>
      </c>
      <c r="S790" s="235">
        <v>0</v>
      </c>
      <c r="T790" s="236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7" t="s">
        <v>178</v>
      </c>
      <c r="AT790" s="237" t="s">
        <v>173</v>
      </c>
      <c r="AU790" s="237" t="s">
        <v>193</v>
      </c>
      <c r="AY790" s="17" t="s">
        <v>171</v>
      </c>
      <c r="BE790" s="238">
        <f>IF(N790="základní",J790,0)</f>
        <v>0</v>
      </c>
      <c r="BF790" s="238">
        <f>IF(N790="snížená",J790,0)</f>
        <v>0</v>
      </c>
      <c r="BG790" s="238">
        <f>IF(N790="zákl. přenesená",J790,0)</f>
        <v>0</v>
      </c>
      <c r="BH790" s="238">
        <f>IF(N790="sníž. přenesená",J790,0)</f>
        <v>0</v>
      </c>
      <c r="BI790" s="238">
        <f>IF(N790="nulová",J790,0)</f>
        <v>0</v>
      </c>
      <c r="BJ790" s="17" t="s">
        <v>83</v>
      </c>
      <c r="BK790" s="238">
        <f>ROUND(I790*H790,2)</f>
        <v>0</v>
      </c>
      <c r="BL790" s="17" t="s">
        <v>178</v>
      </c>
      <c r="BM790" s="237" t="s">
        <v>772</v>
      </c>
    </row>
    <row r="791" s="2" customFormat="1">
      <c r="A791" s="38"/>
      <c r="B791" s="39"/>
      <c r="C791" s="40"/>
      <c r="D791" s="239" t="s">
        <v>180</v>
      </c>
      <c r="E791" s="40"/>
      <c r="F791" s="240" t="s">
        <v>773</v>
      </c>
      <c r="G791" s="40"/>
      <c r="H791" s="40"/>
      <c r="I791" s="241"/>
      <c r="J791" s="40"/>
      <c r="K791" s="40"/>
      <c r="L791" s="44"/>
      <c r="M791" s="242"/>
      <c r="N791" s="243"/>
      <c r="O791" s="91"/>
      <c r="P791" s="91"/>
      <c r="Q791" s="91"/>
      <c r="R791" s="91"/>
      <c r="S791" s="91"/>
      <c r="T791" s="92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7" t="s">
        <v>180</v>
      </c>
      <c r="AU791" s="17" t="s">
        <v>193</v>
      </c>
    </row>
    <row r="792" s="13" customFormat="1">
      <c r="A792" s="13"/>
      <c r="B792" s="244"/>
      <c r="C792" s="245"/>
      <c r="D792" s="246" t="s">
        <v>182</v>
      </c>
      <c r="E792" s="247" t="s">
        <v>1</v>
      </c>
      <c r="F792" s="248" t="s">
        <v>236</v>
      </c>
      <c r="G792" s="245"/>
      <c r="H792" s="247" t="s">
        <v>1</v>
      </c>
      <c r="I792" s="249"/>
      <c r="J792" s="245"/>
      <c r="K792" s="245"/>
      <c r="L792" s="250"/>
      <c r="M792" s="251"/>
      <c r="N792" s="252"/>
      <c r="O792" s="252"/>
      <c r="P792" s="252"/>
      <c r="Q792" s="252"/>
      <c r="R792" s="252"/>
      <c r="S792" s="252"/>
      <c r="T792" s="25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4" t="s">
        <v>182</v>
      </c>
      <c r="AU792" s="254" t="s">
        <v>193</v>
      </c>
      <c r="AV792" s="13" t="s">
        <v>83</v>
      </c>
      <c r="AW792" s="13" t="s">
        <v>34</v>
      </c>
      <c r="AX792" s="13" t="s">
        <v>76</v>
      </c>
      <c r="AY792" s="254" t="s">
        <v>171</v>
      </c>
    </row>
    <row r="793" s="13" customFormat="1">
      <c r="A793" s="13"/>
      <c r="B793" s="244"/>
      <c r="C793" s="245"/>
      <c r="D793" s="246" t="s">
        <v>182</v>
      </c>
      <c r="E793" s="247" t="s">
        <v>1</v>
      </c>
      <c r="F793" s="248" t="s">
        <v>184</v>
      </c>
      <c r="G793" s="245"/>
      <c r="H793" s="247" t="s">
        <v>1</v>
      </c>
      <c r="I793" s="249"/>
      <c r="J793" s="245"/>
      <c r="K793" s="245"/>
      <c r="L793" s="250"/>
      <c r="M793" s="251"/>
      <c r="N793" s="252"/>
      <c r="O793" s="252"/>
      <c r="P793" s="252"/>
      <c r="Q793" s="252"/>
      <c r="R793" s="252"/>
      <c r="S793" s="252"/>
      <c r="T793" s="25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4" t="s">
        <v>182</v>
      </c>
      <c r="AU793" s="254" t="s">
        <v>193</v>
      </c>
      <c r="AV793" s="13" t="s">
        <v>83</v>
      </c>
      <c r="AW793" s="13" t="s">
        <v>34</v>
      </c>
      <c r="AX793" s="13" t="s">
        <v>76</v>
      </c>
      <c r="AY793" s="254" t="s">
        <v>171</v>
      </c>
    </row>
    <row r="794" s="13" customFormat="1">
      <c r="A794" s="13"/>
      <c r="B794" s="244"/>
      <c r="C794" s="245"/>
      <c r="D794" s="246" t="s">
        <v>182</v>
      </c>
      <c r="E794" s="247" t="s">
        <v>1</v>
      </c>
      <c r="F794" s="248" t="s">
        <v>296</v>
      </c>
      <c r="G794" s="245"/>
      <c r="H794" s="247" t="s">
        <v>1</v>
      </c>
      <c r="I794" s="249"/>
      <c r="J794" s="245"/>
      <c r="K794" s="245"/>
      <c r="L794" s="250"/>
      <c r="M794" s="251"/>
      <c r="N794" s="252"/>
      <c r="O794" s="252"/>
      <c r="P794" s="252"/>
      <c r="Q794" s="252"/>
      <c r="R794" s="252"/>
      <c r="S794" s="252"/>
      <c r="T794" s="25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4" t="s">
        <v>182</v>
      </c>
      <c r="AU794" s="254" t="s">
        <v>193</v>
      </c>
      <c r="AV794" s="13" t="s">
        <v>83</v>
      </c>
      <c r="AW794" s="13" t="s">
        <v>34</v>
      </c>
      <c r="AX794" s="13" t="s">
        <v>76</v>
      </c>
      <c r="AY794" s="254" t="s">
        <v>171</v>
      </c>
    </row>
    <row r="795" s="13" customFormat="1">
      <c r="A795" s="13"/>
      <c r="B795" s="244"/>
      <c r="C795" s="245"/>
      <c r="D795" s="246" t="s">
        <v>182</v>
      </c>
      <c r="E795" s="247" t="s">
        <v>1</v>
      </c>
      <c r="F795" s="248" t="s">
        <v>184</v>
      </c>
      <c r="G795" s="245"/>
      <c r="H795" s="247" t="s">
        <v>1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4" t="s">
        <v>182</v>
      </c>
      <c r="AU795" s="254" t="s">
        <v>193</v>
      </c>
      <c r="AV795" s="13" t="s">
        <v>83</v>
      </c>
      <c r="AW795" s="13" t="s">
        <v>34</v>
      </c>
      <c r="AX795" s="13" t="s">
        <v>76</v>
      </c>
      <c r="AY795" s="254" t="s">
        <v>171</v>
      </c>
    </row>
    <row r="796" s="13" customFormat="1">
      <c r="A796" s="13"/>
      <c r="B796" s="244"/>
      <c r="C796" s="245"/>
      <c r="D796" s="246" t="s">
        <v>182</v>
      </c>
      <c r="E796" s="247" t="s">
        <v>1</v>
      </c>
      <c r="F796" s="248" t="s">
        <v>751</v>
      </c>
      <c r="G796" s="245"/>
      <c r="H796" s="247" t="s">
        <v>1</v>
      </c>
      <c r="I796" s="249"/>
      <c r="J796" s="245"/>
      <c r="K796" s="245"/>
      <c r="L796" s="250"/>
      <c r="M796" s="251"/>
      <c r="N796" s="252"/>
      <c r="O796" s="252"/>
      <c r="P796" s="252"/>
      <c r="Q796" s="252"/>
      <c r="R796" s="252"/>
      <c r="S796" s="252"/>
      <c r="T796" s="25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4" t="s">
        <v>182</v>
      </c>
      <c r="AU796" s="254" t="s">
        <v>193</v>
      </c>
      <c r="AV796" s="13" t="s">
        <v>83</v>
      </c>
      <c r="AW796" s="13" t="s">
        <v>34</v>
      </c>
      <c r="AX796" s="13" t="s">
        <v>76</v>
      </c>
      <c r="AY796" s="254" t="s">
        <v>171</v>
      </c>
    </row>
    <row r="797" s="14" customFormat="1">
      <c r="A797" s="14"/>
      <c r="B797" s="255"/>
      <c r="C797" s="256"/>
      <c r="D797" s="246" t="s">
        <v>182</v>
      </c>
      <c r="E797" s="257" t="s">
        <v>1</v>
      </c>
      <c r="F797" s="258" t="s">
        <v>762</v>
      </c>
      <c r="G797" s="256"/>
      <c r="H797" s="259">
        <v>8.0950000000000006</v>
      </c>
      <c r="I797" s="260"/>
      <c r="J797" s="256"/>
      <c r="K797" s="256"/>
      <c r="L797" s="261"/>
      <c r="M797" s="262"/>
      <c r="N797" s="263"/>
      <c r="O797" s="263"/>
      <c r="P797" s="263"/>
      <c r="Q797" s="263"/>
      <c r="R797" s="263"/>
      <c r="S797" s="263"/>
      <c r="T797" s="26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5" t="s">
        <v>182</v>
      </c>
      <c r="AU797" s="265" t="s">
        <v>193</v>
      </c>
      <c r="AV797" s="14" t="s">
        <v>85</v>
      </c>
      <c r="AW797" s="14" t="s">
        <v>34</v>
      </c>
      <c r="AX797" s="14" t="s">
        <v>76</v>
      </c>
      <c r="AY797" s="265" t="s">
        <v>171</v>
      </c>
    </row>
    <row r="798" s="12" customFormat="1" ht="20.88" customHeight="1">
      <c r="A798" s="12"/>
      <c r="B798" s="210"/>
      <c r="C798" s="211"/>
      <c r="D798" s="212" t="s">
        <v>75</v>
      </c>
      <c r="E798" s="224" t="s">
        <v>595</v>
      </c>
      <c r="F798" s="224" t="s">
        <v>774</v>
      </c>
      <c r="G798" s="211"/>
      <c r="H798" s="211"/>
      <c r="I798" s="214"/>
      <c r="J798" s="225">
        <f>BK798</f>
        <v>0</v>
      </c>
      <c r="K798" s="211"/>
      <c r="L798" s="216"/>
      <c r="M798" s="217"/>
      <c r="N798" s="218"/>
      <c r="O798" s="218"/>
      <c r="P798" s="219">
        <f>SUM(P799:P877)</f>
        <v>0</v>
      </c>
      <c r="Q798" s="218"/>
      <c r="R798" s="219">
        <f>SUM(R799:R877)</f>
        <v>13.74036637</v>
      </c>
      <c r="S798" s="218"/>
      <c r="T798" s="220">
        <f>SUM(T799:T877)</f>
        <v>0</v>
      </c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R798" s="221" t="s">
        <v>83</v>
      </c>
      <c r="AT798" s="222" t="s">
        <v>75</v>
      </c>
      <c r="AU798" s="222" t="s">
        <v>85</v>
      </c>
      <c r="AY798" s="221" t="s">
        <v>171</v>
      </c>
      <c r="BK798" s="223">
        <f>SUM(BK799:BK877)</f>
        <v>0</v>
      </c>
    </row>
    <row r="799" s="2" customFormat="1" ht="33" customHeight="1">
      <c r="A799" s="38"/>
      <c r="B799" s="39"/>
      <c r="C799" s="226" t="s">
        <v>775</v>
      </c>
      <c r="D799" s="226" t="s">
        <v>173</v>
      </c>
      <c r="E799" s="227" t="s">
        <v>776</v>
      </c>
      <c r="F799" s="228" t="s">
        <v>777</v>
      </c>
      <c r="G799" s="229" t="s">
        <v>176</v>
      </c>
      <c r="H799" s="230">
        <v>0.58299999999999996</v>
      </c>
      <c r="I799" s="231"/>
      <c r="J799" s="232">
        <f>ROUND(I799*H799,2)</f>
        <v>0</v>
      </c>
      <c r="K799" s="228" t="s">
        <v>177</v>
      </c>
      <c r="L799" s="44"/>
      <c r="M799" s="233" t="s">
        <v>1</v>
      </c>
      <c r="N799" s="234" t="s">
        <v>41</v>
      </c>
      <c r="O799" s="91"/>
      <c r="P799" s="235">
        <f>O799*H799</f>
        <v>0</v>
      </c>
      <c r="Q799" s="235">
        <v>2.5018699999999998</v>
      </c>
      <c r="R799" s="235">
        <f>Q799*H799</f>
        <v>1.4585902099999999</v>
      </c>
      <c r="S799" s="235">
        <v>0</v>
      </c>
      <c r="T799" s="236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37" t="s">
        <v>178</v>
      </c>
      <c r="AT799" s="237" t="s">
        <v>173</v>
      </c>
      <c r="AU799" s="237" t="s">
        <v>193</v>
      </c>
      <c r="AY799" s="17" t="s">
        <v>171</v>
      </c>
      <c r="BE799" s="238">
        <f>IF(N799="základní",J799,0)</f>
        <v>0</v>
      </c>
      <c r="BF799" s="238">
        <f>IF(N799="snížená",J799,0)</f>
        <v>0</v>
      </c>
      <c r="BG799" s="238">
        <f>IF(N799="zákl. přenesená",J799,0)</f>
        <v>0</v>
      </c>
      <c r="BH799" s="238">
        <f>IF(N799="sníž. přenesená",J799,0)</f>
        <v>0</v>
      </c>
      <c r="BI799" s="238">
        <f>IF(N799="nulová",J799,0)</f>
        <v>0</v>
      </c>
      <c r="BJ799" s="17" t="s">
        <v>83</v>
      </c>
      <c r="BK799" s="238">
        <f>ROUND(I799*H799,2)</f>
        <v>0</v>
      </c>
      <c r="BL799" s="17" t="s">
        <v>178</v>
      </c>
      <c r="BM799" s="237" t="s">
        <v>778</v>
      </c>
    </row>
    <row r="800" s="2" customFormat="1">
      <c r="A800" s="38"/>
      <c r="B800" s="39"/>
      <c r="C800" s="40"/>
      <c r="D800" s="239" t="s">
        <v>180</v>
      </c>
      <c r="E800" s="40"/>
      <c r="F800" s="240" t="s">
        <v>779</v>
      </c>
      <c r="G800" s="40"/>
      <c r="H800" s="40"/>
      <c r="I800" s="241"/>
      <c r="J800" s="40"/>
      <c r="K800" s="40"/>
      <c r="L800" s="44"/>
      <c r="M800" s="242"/>
      <c r="N800" s="243"/>
      <c r="O800" s="91"/>
      <c r="P800" s="91"/>
      <c r="Q800" s="91"/>
      <c r="R800" s="91"/>
      <c r="S800" s="91"/>
      <c r="T800" s="92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T800" s="17" t="s">
        <v>180</v>
      </c>
      <c r="AU800" s="17" t="s">
        <v>193</v>
      </c>
    </row>
    <row r="801" s="13" customFormat="1">
      <c r="A801" s="13"/>
      <c r="B801" s="244"/>
      <c r="C801" s="245"/>
      <c r="D801" s="246" t="s">
        <v>182</v>
      </c>
      <c r="E801" s="247" t="s">
        <v>1</v>
      </c>
      <c r="F801" s="248" t="s">
        <v>236</v>
      </c>
      <c r="G801" s="245"/>
      <c r="H801" s="247" t="s">
        <v>1</v>
      </c>
      <c r="I801" s="249"/>
      <c r="J801" s="245"/>
      <c r="K801" s="245"/>
      <c r="L801" s="250"/>
      <c r="M801" s="251"/>
      <c r="N801" s="252"/>
      <c r="O801" s="252"/>
      <c r="P801" s="252"/>
      <c r="Q801" s="252"/>
      <c r="R801" s="252"/>
      <c r="S801" s="252"/>
      <c r="T801" s="25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54" t="s">
        <v>182</v>
      </c>
      <c r="AU801" s="254" t="s">
        <v>193</v>
      </c>
      <c r="AV801" s="13" t="s">
        <v>83</v>
      </c>
      <c r="AW801" s="13" t="s">
        <v>34</v>
      </c>
      <c r="AX801" s="13" t="s">
        <v>76</v>
      </c>
      <c r="AY801" s="254" t="s">
        <v>171</v>
      </c>
    </row>
    <row r="802" s="13" customFormat="1">
      <c r="A802" s="13"/>
      <c r="B802" s="244"/>
      <c r="C802" s="245"/>
      <c r="D802" s="246" t="s">
        <v>182</v>
      </c>
      <c r="E802" s="247" t="s">
        <v>1</v>
      </c>
      <c r="F802" s="248" t="s">
        <v>184</v>
      </c>
      <c r="G802" s="245"/>
      <c r="H802" s="247" t="s">
        <v>1</v>
      </c>
      <c r="I802" s="249"/>
      <c r="J802" s="245"/>
      <c r="K802" s="245"/>
      <c r="L802" s="250"/>
      <c r="M802" s="251"/>
      <c r="N802" s="252"/>
      <c r="O802" s="252"/>
      <c r="P802" s="252"/>
      <c r="Q802" s="252"/>
      <c r="R802" s="252"/>
      <c r="S802" s="252"/>
      <c r="T802" s="25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54" t="s">
        <v>182</v>
      </c>
      <c r="AU802" s="254" t="s">
        <v>193</v>
      </c>
      <c r="AV802" s="13" t="s">
        <v>83</v>
      </c>
      <c r="AW802" s="13" t="s">
        <v>34</v>
      </c>
      <c r="AX802" s="13" t="s">
        <v>76</v>
      </c>
      <c r="AY802" s="254" t="s">
        <v>171</v>
      </c>
    </row>
    <row r="803" s="13" customFormat="1">
      <c r="A803" s="13"/>
      <c r="B803" s="244"/>
      <c r="C803" s="245"/>
      <c r="D803" s="246" t="s">
        <v>182</v>
      </c>
      <c r="E803" s="247" t="s">
        <v>1</v>
      </c>
      <c r="F803" s="248" t="s">
        <v>780</v>
      </c>
      <c r="G803" s="245"/>
      <c r="H803" s="247" t="s">
        <v>1</v>
      </c>
      <c r="I803" s="249"/>
      <c r="J803" s="245"/>
      <c r="K803" s="245"/>
      <c r="L803" s="250"/>
      <c r="M803" s="251"/>
      <c r="N803" s="252"/>
      <c r="O803" s="252"/>
      <c r="P803" s="252"/>
      <c r="Q803" s="252"/>
      <c r="R803" s="252"/>
      <c r="S803" s="252"/>
      <c r="T803" s="25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4" t="s">
        <v>182</v>
      </c>
      <c r="AU803" s="254" t="s">
        <v>193</v>
      </c>
      <c r="AV803" s="13" t="s">
        <v>83</v>
      </c>
      <c r="AW803" s="13" t="s">
        <v>34</v>
      </c>
      <c r="AX803" s="13" t="s">
        <v>76</v>
      </c>
      <c r="AY803" s="254" t="s">
        <v>171</v>
      </c>
    </row>
    <row r="804" s="14" customFormat="1">
      <c r="A804" s="14"/>
      <c r="B804" s="255"/>
      <c r="C804" s="256"/>
      <c r="D804" s="246" t="s">
        <v>182</v>
      </c>
      <c r="E804" s="257" t="s">
        <v>1</v>
      </c>
      <c r="F804" s="258" t="s">
        <v>781</v>
      </c>
      <c r="G804" s="256"/>
      <c r="H804" s="259">
        <v>0.36656250000000001</v>
      </c>
      <c r="I804" s="260"/>
      <c r="J804" s="256"/>
      <c r="K804" s="256"/>
      <c r="L804" s="261"/>
      <c r="M804" s="262"/>
      <c r="N804" s="263"/>
      <c r="O804" s="263"/>
      <c r="P804" s="263"/>
      <c r="Q804" s="263"/>
      <c r="R804" s="263"/>
      <c r="S804" s="263"/>
      <c r="T804" s="26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5" t="s">
        <v>182</v>
      </c>
      <c r="AU804" s="265" t="s">
        <v>193</v>
      </c>
      <c r="AV804" s="14" t="s">
        <v>85</v>
      </c>
      <c r="AW804" s="14" t="s">
        <v>34</v>
      </c>
      <c r="AX804" s="14" t="s">
        <v>76</v>
      </c>
      <c r="AY804" s="265" t="s">
        <v>171</v>
      </c>
    </row>
    <row r="805" s="13" customFormat="1">
      <c r="A805" s="13"/>
      <c r="B805" s="244"/>
      <c r="C805" s="245"/>
      <c r="D805" s="246" t="s">
        <v>182</v>
      </c>
      <c r="E805" s="247" t="s">
        <v>1</v>
      </c>
      <c r="F805" s="248" t="s">
        <v>530</v>
      </c>
      <c r="G805" s="245"/>
      <c r="H805" s="247" t="s">
        <v>1</v>
      </c>
      <c r="I805" s="249"/>
      <c r="J805" s="245"/>
      <c r="K805" s="245"/>
      <c r="L805" s="250"/>
      <c r="M805" s="251"/>
      <c r="N805" s="252"/>
      <c r="O805" s="252"/>
      <c r="P805" s="252"/>
      <c r="Q805" s="252"/>
      <c r="R805" s="252"/>
      <c r="S805" s="252"/>
      <c r="T805" s="25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54" t="s">
        <v>182</v>
      </c>
      <c r="AU805" s="254" t="s">
        <v>193</v>
      </c>
      <c r="AV805" s="13" t="s">
        <v>83</v>
      </c>
      <c r="AW805" s="13" t="s">
        <v>34</v>
      </c>
      <c r="AX805" s="13" t="s">
        <v>76</v>
      </c>
      <c r="AY805" s="254" t="s">
        <v>171</v>
      </c>
    </row>
    <row r="806" s="14" customFormat="1">
      <c r="A806" s="14"/>
      <c r="B806" s="255"/>
      <c r="C806" s="256"/>
      <c r="D806" s="246" t="s">
        <v>182</v>
      </c>
      <c r="E806" s="257" t="s">
        <v>1</v>
      </c>
      <c r="F806" s="258" t="s">
        <v>782</v>
      </c>
      <c r="G806" s="256"/>
      <c r="H806" s="259">
        <v>0.21642500000000001</v>
      </c>
      <c r="I806" s="260"/>
      <c r="J806" s="256"/>
      <c r="K806" s="256"/>
      <c r="L806" s="261"/>
      <c r="M806" s="262"/>
      <c r="N806" s="263"/>
      <c r="O806" s="263"/>
      <c r="P806" s="263"/>
      <c r="Q806" s="263"/>
      <c r="R806" s="263"/>
      <c r="S806" s="263"/>
      <c r="T806" s="26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5" t="s">
        <v>182</v>
      </c>
      <c r="AU806" s="265" t="s">
        <v>193</v>
      </c>
      <c r="AV806" s="14" t="s">
        <v>85</v>
      </c>
      <c r="AW806" s="14" t="s">
        <v>34</v>
      </c>
      <c r="AX806" s="14" t="s">
        <v>76</v>
      </c>
      <c r="AY806" s="265" t="s">
        <v>171</v>
      </c>
    </row>
    <row r="807" s="2" customFormat="1" ht="24.15" customHeight="1">
      <c r="A807" s="38"/>
      <c r="B807" s="39"/>
      <c r="C807" s="226" t="s">
        <v>783</v>
      </c>
      <c r="D807" s="226" t="s">
        <v>173</v>
      </c>
      <c r="E807" s="227" t="s">
        <v>784</v>
      </c>
      <c r="F807" s="228" t="s">
        <v>785</v>
      </c>
      <c r="G807" s="229" t="s">
        <v>176</v>
      </c>
      <c r="H807" s="230">
        <v>0.58299999999999996</v>
      </c>
      <c r="I807" s="231"/>
      <c r="J807" s="232">
        <f>ROUND(I807*H807,2)</f>
        <v>0</v>
      </c>
      <c r="K807" s="228" t="s">
        <v>177</v>
      </c>
      <c r="L807" s="44"/>
      <c r="M807" s="233" t="s">
        <v>1</v>
      </c>
      <c r="N807" s="234" t="s">
        <v>41</v>
      </c>
      <c r="O807" s="91"/>
      <c r="P807" s="235">
        <f>O807*H807</f>
        <v>0</v>
      </c>
      <c r="Q807" s="235">
        <v>0</v>
      </c>
      <c r="R807" s="235">
        <f>Q807*H807</f>
        <v>0</v>
      </c>
      <c r="S807" s="235">
        <v>0</v>
      </c>
      <c r="T807" s="236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37" t="s">
        <v>178</v>
      </c>
      <c r="AT807" s="237" t="s">
        <v>173</v>
      </c>
      <c r="AU807" s="237" t="s">
        <v>193</v>
      </c>
      <c r="AY807" s="17" t="s">
        <v>171</v>
      </c>
      <c r="BE807" s="238">
        <f>IF(N807="základní",J807,0)</f>
        <v>0</v>
      </c>
      <c r="BF807" s="238">
        <f>IF(N807="snížená",J807,0)</f>
        <v>0</v>
      </c>
      <c r="BG807" s="238">
        <f>IF(N807="zákl. přenesená",J807,0)</f>
        <v>0</v>
      </c>
      <c r="BH807" s="238">
        <f>IF(N807="sníž. přenesená",J807,0)</f>
        <v>0</v>
      </c>
      <c r="BI807" s="238">
        <f>IF(N807="nulová",J807,0)</f>
        <v>0</v>
      </c>
      <c r="BJ807" s="17" t="s">
        <v>83</v>
      </c>
      <c r="BK807" s="238">
        <f>ROUND(I807*H807,2)</f>
        <v>0</v>
      </c>
      <c r="BL807" s="17" t="s">
        <v>178</v>
      </c>
      <c r="BM807" s="237" t="s">
        <v>786</v>
      </c>
    </row>
    <row r="808" s="2" customFormat="1">
      <c r="A808" s="38"/>
      <c r="B808" s="39"/>
      <c r="C808" s="40"/>
      <c r="D808" s="239" t="s">
        <v>180</v>
      </c>
      <c r="E808" s="40"/>
      <c r="F808" s="240" t="s">
        <v>787</v>
      </c>
      <c r="G808" s="40"/>
      <c r="H808" s="40"/>
      <c r="I808" s="241"/>
      <c r="J808" s="40"/>
      <c r="K808" s="40"/>
      <c r="L808" s="44"/>
      <c r="M808" s="242"/>
      <c r="N808" s="243"/>
      <c r="O808" s="91"/>
      <c r="P808" s="91"/>
      <c r="Q808" s="91"/>
      <c r="R808" s="91"/>
      <c r="S808" s="91"/>
      <c r="T808" s="92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180</v>
      </c>
      <c r="AU808" s="17" t="s">
        <v>193</v>
      </c>
    </row>
    <row r="809" s="2" customFormat="1" ht="33" customHeight="1">
      <c r="A809" s="38"/>
      <c r="B809" s="39"/>
      <c r="C809" s="226" t="s">
        <v>788</v>
      </c>
      <c r="D809" s="226" t="s">
        <v>173</v>
      </c>
      <c r="E809" s="227" t="s">
        <v>789</v>
      </c>
      <c r="F809" s="228" t="s">
        <v>790</v>
      </c>
      <c r="G809" s="229" t="s">
        <v>176</v>
      </c>
      <c r="H809" s="230">
        <v>0.58299999999999996</v>
      </c>
      <c r="I809" s="231"/>
      <c r="J809" s="232">
        <f>ROUND(I809*H809,2)</f>
        <v>0</v>
      </c>
      <c r="K809" s="228" t="s">
        <v>177</v>
      </c>
      <c r="L809" s="44"/>
      <c r="M809" s="233" t="s">
        <v>1</v>
      </c>
      <c r="N809" s="234" t="s">
        <v>41</v>
      </c>
      <c r="O809" s="91"/>
      <c r="P809" s="235">
        <f>O809*H809</f>
        <v>0</v>
      </c>
      <c r="Q809" s="235">
        <v>0</v>
      </c>
      <c r="R809" s="235">
        <f>Q809*H809</f>
        <v>0</v>
      </c>
      <c r="S809" s="235">
        <v>0</v>
      </c>
      <c r="T809" s="236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237" t="s">
        <v>178</v>
      </c>
      <c r="AT809" s="237" t="s">
        <v>173</v>
      </c>
      <c r="AU809" s="237" t="s">
        <v>193</v>
      </c>
      <c r="AY809" s="17" t="s">
        <v>171</v>
      </c>
      <c r="BE809" s="238">
        <f>IF(N809="základní",J809,0)</f>
        <v>0</v>
      </c>
      <c r="BF809" s="238">
        <f>IF(N809="snížená",J809,0)</f>
        <v>0</v>
      </c>
      <c r="BG809" s="238">
        <f>IF(N809="zákl. přenesená",J809,0)</f>
        <v>0</v>
      </c>
      <c r="BH809" s="238">
        <f>IF(N809="sníž. přenesená",J809,0)</f>
        <v>0</v>
      </c>
      <c r="BI809" s="238">
        <f>IF(N809="nulová",J809,0)</f>
        <v>0</v>
      </c>
      <c r="BJ809" s="17" t="s">
        <v>83</v>
      </c>
      <c r="BK809" s="238">
        <f>ROUND(I809*H809,2)</f>
        <v>0</v>
      </c>
      <c r="BL809" s="17" t="s">
        <v>178</v>
      </c>
      <c r="BM809" s="237" t="s">
        <v>791</v>
      </c>
    </row>
    <row r="810" s="2" customFormat="1">
      <c r="A810" s="38"/>
      <c r="B810" s="39"/>
      <c r="C810" s="40"/>
      <c r="D810" s="239" t="s">
        <v>180</v>
      </c>
      <c r="E810" s="40"/>
      <c r="F810" s="240" t="s">
        <v>792</v>
      </c>
      <c r="G810" s="40"/>
      <c r="H810" s="40"/>
      <c r="I810" s="241"/>
      <c r="J810" s="40"/>
      <c r="K810" s="40"/>
      <c r="L810" s="44"/>
      <c r="M810" s="242"/>
      <c r="N810" s="243"/>
      <c r="O810" s="91"/>
      <c r="P810" s="91"/>
      <c r="Q810" s="91"/>
      <c r="R810" s="91"/>
      <c r="S810" s="91"/>
      <c r="T810" s="92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T810" s="17" t="s">
        <v>180</v>
      </c>
      <c r="AU810" s="17" t="s">
        <v>193</v>
      </c>
    </row>
    <row r="811" s="2" customFormat="1" ht="16.5" customHeight="1">
      <c r="A811" s="38"/>
      <c r="B811" s="39"/>
      <c r="C811" s="226" t="s">
        <v>793</v>
      </c>
      <c r="D811" s="226" t="s">
        <v>173</v>
      </c>
      <c r="E811" s="227" t="s">
        <v>794</v>
      </c>
      <c r="F811" s="228" t="s">
        <v>795</v>
      </c>
      <c r="G811" s="229" t="s">
        <v>260</v>
      </c>
      <c r="H811" s="230">
        <v>0.067000000000000004</v>
      </c>
      <c r="I811" s="231"/>
      <c r="J811" s="232">
        <f>ROUND(I811*H811,2)</f>
        <v>0</v>
      </c>
      <c r="K811" s="228" t="s">
        <v>177</v>
      </c>
      <c r="L811" s="44"/>
      <c r="M811" s="233" t="s">
        <v>1</v>
      </c>
      <c r="N811" s="234" t="s">
        <v>41</v>
      </c>
      <c r="O811" s="91"/>
      <c r="P811" s="235">
        <f>O811*H811</f>
        <v>0</v>
      </c>
      <c r="Q811" s="235">
        <v>1.06277</v>
      </c>
      <c r="R811" s="235">
        <f>Q811*H811</f>
        <v>0.071205589999999999</v>
      </c>
      <c r="S811" s="235">
        <v>0</v>
      </c>
      <c r="T811" s="236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37" t="s">
        <v>178</v>
      </c>
      <c r="AT811" s="237" t="s">
        <v>173</v>
      </c>
      <c r="AU811" s="237" t="s">
        <v>193</v>
      </c>
      <c r="AY811" s="17" t="s">
        <v>171</v>
      </c>
      <c r="BE811" s="238">
        <f>IF(N811="základní",J811,0)</f>
        <v>0</v>
      </c>
      <c r="BF811" s="238">
        <f>IF(N811="snížená",J811,0)</f>
        <v>0</v>
      </c>
      <c r="BG811" s="238">
        <f>IF(N811="zákl. přenesená",J811,0)</f>
        <v>0</v>
      </c>
      <c r="BH811" s="238">
        <f>IF(N811="sníž. přenesená",J811,0)</f>
        <v>0</v>
      </c>
      <c r="BI811" s="238">
        <f>IF(N811="nulová",J811,0)</f>
        <v>0</v>
      </c>
      <c r="BJ811" s="17" t="s">
        <v>83</v>
      </c>
      <c r="BK811" s="238">
        <f>ROUND(I811*H811,2)</f>
        <v>0</v>
      </c>
      <c r="BL811" s="17" t="s">
        <v>178</v>
      </c>
      <c r="BM811" s="237" t="s">
        <v>796</v>
      </c>
    </row>
    <row r="812" s="2" customFormat="1">
      <c r="A812" s="38"/>
      <c r="B812" s="39"/>
      <c r="C812" s="40"/>
      <c r="D812" s="239" t="s">
        <v>180</v>
      </c>
      <c r="E812" s="40"/>
      <c r="F812" s="240" t="s">
        <v>797</v>
      </c>
      <c r="G812" s="40"/>
      <c r="H812" s="40"/>
      <c r="I812" s="241"/>
      <c r="J812" s="40"/>
      <c r="K812" s="40"/>
      <c r="L812" s="44"/>
      <c r="M812" s="242"/>
      <c r="N812" s="243"/>
      <c r="O812" s="91"/>
      <c r="P812" s="91"/>
      <c r="Q812" s="91"/>
      <c r="R812" s="91"/>
      <c r="S812" s="91"/>
      <c r="T812" s="92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7" t="s">
        <v>180</v>
      </c>
      <c r="AU812" s="17" t="s">
        <v>193</v>
      </c>
    </row>
    <row r="813" s="13" customFormat="1">
      <c r="A813" s="13"/>
      <c r="B813" s="244"/>
      <c r="C813" s="245"/>
      <c r="D813" s="246" t="s">
        <v>182</v>
      </c>
      <c r="E813" s="247" t="s">
        <v>1</v>
      </c>
      <c r="F813" s="248" t="s">
        <v>236</v>
      </c>
      <c r="G813" s="245"/>
      <c r="H813" s="247" t="s">
        <v>1</v>
      </c>
      <c r="I813" s="249"/>
      <c r="J813" s="245"/>
      <c r="K813" s="245"/>
      <c r="L813" s="250"/>
      <c r="M813" s="251"/>
      <c r="N813" s="252"/>
      <c r="O813" s="252"/>
      <c r="P813" s="252"/>
      <c r="Q813" s="252"/>
      <c r="R813" s="252"/>
      <c r="S813" s="252"/>
      <c r="T813" s="25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4" t="s">
        <v>182</v>
      </c>
      <c r="AU813" s="254" t="s">
        <v>193</v>
      </c>
      <c r="AV813" s="13" t="s">
        <v>83</v>
      </c>
      <c r="AW813" s="13" t="s">
        <v>34</v>
      </c>
      <c r="AX813" s="13" t="s">
        <v>76</v>
      </c>
      <c r="AY813" s="254" t="s">
        <v>171</v>
      </c>
    </row>
    <row r="814" s="13" customFormat="1">
      <c r="A814" s="13"/>
      <c r="B814" s="244"/>
      <c r="C814" s="245"/>
      <c r="D814" s="246" t="s">
        <v>182</v>
      </c>
      <c r="E814" s="247" t="s">
        <v>1</v>
      </c>
      <c r="F814" s="248" t="s">
        <v>184</v>
      </c>
      <c r="G814" s="245"/>
      <c r="H814" s="247" t="s">
        <v>1</v>
      </c>
      <c r="I814" s="249"/>
      <c r="J814" s="245"/>
      <c r="K814" s="245"/>
      <c r="L814" s="250"/>
      <c r="M814" s="251"/>
      <c r="N814" s="252"/>
      <c r="O814" s="252"/>
      <c r="P814" s="252"/>
      <c r="Q814" s="252"/>
      <c r="R814" s="252"/>
      <c r="S814" s="252"/>
      <c r="T814" s="25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54" t="s">
        <v>182</v>
      </c>
      <c r="AU814" s="254" t="s">
        <v>193</v>
      </c>
      <c r="AV814" s="13" t="s">
        <v>83</v>
      </c>
      <c r="AW814" s="13" t="s">
        <v>34</v>
      </c>
      <c r="AX814" s="13" t="s">
        <v>76</v>
      </c>
      <c r="AY814" s="254" t="s">
        <v>171</v>
      </c>
    </row>
    <row r="815" s="13" customFormat="1">
      <c r="A815" s="13"/>
      <c r="B815" s="244"/>
      <c r="C815" s="245"/>
      <c r="D815" s="246" t="s">
        <v>182</v>
      </c>
      <c r="E815" s="247" t="s">
        <v>1</v>
      </c>
      <c r="F815" s="248" t="s">
        <v>780</v>
      </c>
      <c r="G815" s="245"/>
      <c r="H815" s="247" t="s">
        <v>1</v>
      </c>
      <c r="I815" s="249"/>
      <c r="J815" s="245"/>
      <c r="K815" s="245"/>
      <c r="L815" s="250"/>
      <c r="M815" s="251"/>
      <c r="N815" s="252"/>
      <c r="O815" s="252"/>
      <c r="P815" s="252"/>
      <c r="Q815" s="252"/>
      <c r="R815" s="252"/>
      <c r="S815" s="252"/>
      <c r="T815" s="25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4" t="s">
        <v>182</v>
      </c>
      <c r="AU815" s="254" t="s">
        <v>193</v>
      </c>
      <c r="AV815" s="13" t="s">
        <v>83</v>
      </c>
      <c r="AW815" s="13" t="s">
        <v>34</v>
      </c>
      <c r="AX815" s="13" t="s">
        <v>76</v>
      </c>
      <c r="AY815" s="254" t="s">
        <v>171</v>
      </c>
    </row>
    <row r="816" s="14" customFormat="1">
      <c r="A816" s="14"/>
      <c r="B816" s="255"/>
      <c r="C816" s="256"/>
      <c r="D816" s="246" t="s">
        <v>182</v>
      </c>
      <c r="E816" s="257" t="s">
        <v>1</v>
      </c>
      <c r="F816" s="258" t="s">
        <v>798</v>
      </c>
      <c r="G816" s="256"/>
      <c r="H816" s="259">
        <v>0.034350615000000001</v>
      </c>
      <c r="I816" s="260"/>
      <c r="J816" s="256"/>
      <c r="K816" s="256"/>
      <c r="L816" s="261"/>
      <c r="M816" s="262"/>
      <c r="N816" s="263"/>
      <c r="O816" s="263"/>
      <c r="P816" s="263"/>
      <c r="Q816" s="263"/>
      <c r="R816" s="263"/>
      <c r="S816" s="263"/>
      <c r="T816" s="26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5" t="s">
        <v>182</v>
      </c>
      <c r="AU816" s="265" t="s">
        <v>193</v>
      </c>
      <c r="AV816" s="14" t="s">
        <v>85</v>
      </c>
      <c r="AW816" s="14" t="s">
        <v>34</v>
      </c>
      <c r="AX816" s="14" t="s">
        <v>76</v>
      </c>
      <c r="AY816" s="265" t="s">
        <v>171</v>
      </c>
    </row>
    <row r="817" s="13" customFormat="1">
      <c r="A817" s="13"/>
      <c r="B817" s="244"/>
      <c r="C817" s="245"/>
      <c r="D817" s="246" t="s">
        <v>182</v>
      </c>
      <c r="E817" s="247" t="s">
        <v>1</v>
      </c>
      <c r="F817" s="248" t="s">
        <v>530</v>
      </c>
      <c r="G817" s="245"/>
      <c r="H817" s="247" t="s">
        <v>1</v>
      </c>
      <c r="I817" s="249"/>
      <c r="J817" s="245"/>
      <c r="K817" s="245"/>
      <c r="L817" s="250"/>
      <c r="M817" s="251"/>
      <c r="N817" s="252"/>
      <c r="O817" s="252"/>
      <c r="P817" s="252"/>
      <c r="Q817" s="252"/>
      <c r="R817" s="252"/>
      <c r="S817" s="252"/>
      <c r="T817" s="25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4" t="s">
        <v>182</v>
      </c>
      <c r="AU817" s="254" t="s">
        <v>193</v>
      </c>
      <c r="AV817" s="13" t="s">
        <v>83</v>
      </c>
      <c r="AW817" s="13" t="s">
        <v>34</v>
      </c>
      <c r="AX817" s="13" t="s">
        <v>76</v>
      </c>
      <c r="AY817" s="254" t="s">
        <v>171</v>
      </c>
    </row>
    <row r="818" s="14" customFormat="1">
      <c r="A818" s="14"/>
      <c r="B818" s="255"/>
      <c r="C818" s="256"/>
      <c r="D818" s="246" t="s">
        <v>182</v>
      </c>
      <c r="E818" s="257" t="s">
        <v>1</v>
      </c>
      <c r="F818" s="258" t="s">
        <v>799</v>
      </c>
      <c r="G818" s="256"/>
      <c r="H818" s="259">
        <v>0.032949461999999999</v>
      </c>
      <c r="I818" s="260"/>
      <c r="J818" s="256"/>
      <c r="K818" s="256"/>
      <c r="L818" s="261"/>
      <c r="M818" s="262"/>
      <c r="N818" s="263"/>
      <c r="O818" s="263"/>
      <c r="P818" s="263"/>
      <c r="Q818" s="263"/>
      <c r="R818" s="263"/>
      <c r="S818" s="263"/>
      <c r="T818" s="26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5" t="s">
        <v>182</v>
      </c>
      <c r="AU818" s="265" t="s">
        <v>193</v>
      </c>
      <c r="AV818" s="14" t="s">
        <v>85</v>
      </c>
      <c r="AW818" s="14" t="s">
        <v>34</v>
      </c>
      <c r="AX818" s="14" t="s">
        <v>76</v>
      </c>
      <c r="AY818" s="265" t="s">
        <v>171</v>
      </c>
    </row>
    <row r="819" s="2" customFormat="1" ht="33" customHeight="1">
      <c r="A819" s="38"/>
      <c r="B819" s="39"/>
      <c r="C819" s="226" t="s">
        <v>800</v>
      </c>
      <c r="D819" s="226" t="s">
        <v>173</v>
      </c>
      <c r="E819" s="227" t="s">
        <v>801</v>
      </c>
      <c r="F819" s="228" t="s">
        <v>802</v>
      </c>
      <c r="G819" s="229" t="s">
        <v>176</v>
      </c>
      <c r="H819" s="230">
        <v>3.1760000000000002</v>
      </c>
      <c r="I819" s="231"/>
      <c r="J819" s="232">
        <f>ROUND(I819*H819,2)</f>
        <v>0</v>
      </c>
      <c r="K819" s="228" t="s">
        <v>177</v>
      </c>
      <c r="L819" s="44"/>
      <c r="M819" s="233" t="s">
        <v>1</v>
      </c>
      <c r="N819" s="234" t="s">
        <v>41</v>
      </c>
      <c r="O819" s="91"/>
      <c r="P819" s="235">
        <f>O819*H819</f>
        <v>0</v>
      </c>
      <c r="Q819" s="235">
        <v>2.5018699999999998</v>
      </c>
      <c r="R819" s="235">
        <f>Q819*H819</f>
        <v>7.9459391200000002</v>
      </c>
      <c r="S819" s="235">
        <v>0</v>
      </c>
      <c r="T819" s="236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37" t="s">
        <v>178</v>
      </c>
      <c r="AT819" s="237" t="s">
        <v>173</v>
      </c>
      <c r="AU819" s="237" t="s">
        <v>193</v>
      </c>
      <c r="AY819" s="17" t="s">
        <v>171</v>
      </c>
      <c r="BE819" s="238">
        <f>IF(N819="základní",J819,0)</f>
        <v>0</v>
      </c>
      <c r="BF819" s="238">
        <f>IF(N819="snížená",J819,0)</f>
        <v>0</v>
      </c>
      <c r="BG819" s="238">
        <f>IF(N819="zákl. přenesená",J819,0)</f>
        <v>0</v>
      </c>
      <c r="BH819" s="238">
        <f>IF(N819="sníž. přenesená",J819,0)</f>
        <v>0</v>
      </c>
      <c r="BI819" s="238">
        <f>IF(N819="nulová",J819,0)</f>
        <v>0</v>
      </c>
      <c r="BJ819" s="17" t="s">
        <v>83</v>
      </c>
      <c r="BK819" s="238">
        <f>ROUND(I819*H819,2)</f>
        <v>0</v>
      </c>
      <c r="BL819" s="17" t="s">
        <v>178</v>
      </c>
      <c r="BM819" s="237" t="s">
        <v>803</v>
      </c>
    </row>
    <row r="820" s="2" customFormat="1">
      <c r="A820" s="38"/>
      <c r="B820" s="39"/>
      <c r="C820" s="40"/>
      <c r="D820" s="239" t="s">
        <v>180</v>
      </c>
      <c r="E820" s="40"/>
      <c r="F820" s="240" t="s">
        <v>804</v>
      </c>
      <c r="G820" s="40"/>
      <c r="H820" s="40"/>
      <c r="I820" s="241"/>
      <c r="J820" s="40"/>
      <c r="K820" s="40"/>
      <c r="L820" s="44"/>
      <c r="M820" s="242"/>
      <c r="N820" s="243"/>
      <c r="O820" s="91"/>
      <c r="P820" s="91"/>
      <c r="Q820" s="91"/>
      <c r="R820" s="91"/>
      <c r="S820" s="91"/>
      <c r="T820" s="92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7" t="s">
        <v>180</v>
      </c>
      <c r="AU820" s="17" t="s">
        <v>193</v>
      </c>
    </row>
    <row r="821" s="13" customFormat="1">
      <c r="A821" s="13"/>
      <c r="B821" s="244"/>
      <c r="C821" s="245"/>
      <c r="D821" s="246" t="s">
        <v>182</v>
      </c>
      <c r="E821" s="247" t="s">
        <v>1</v>
      </c>
      <c r="F821" s="248" t="s">
        <v>183</v>
      </c>
      <c r="G821" s="245"/>
      <c r="H821" s="247" t="s">
        <v>1</v>
      </c>
      <c r="I821" s="249"/>
      <c r="J821" s="245"/>
      <c r="K821" s="245"/>
      <c r="L821" s="250"/>
      <c r="M821" s="251"/>
      <c r="N821" s="252"/>
      <c r="O821" s="252"/>
      <c r="P821" s="252"/>
      <c r="Q821" s="252"/>
      <c r="R821" s="252"/>
      <c r="S821" s="252"/>
      <c r="T821" s="25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54" t="s">
        <v>182</v>
      </c>
      <c r="AU821" s="254" t="s">
        <v>193</v>
      </c>
      <c r="AV821" s="13" t="s">
        <v>83</v>
      </c>
      <c r="AW821" s="13" t="s">
        <v>34</v>
      </c>
      <c r="AX821" s="13" t="s">
        <v>76</v>
      </c>
      <c r="AY821" s="254" t="s">
        <v>171</v>
      </c>
    </row>
    <row r="822" s="13" customFormat="1">
      <c r="A822" s="13"/>
      <c r="B822" s="244"/>
      <c r="C822" s="245"/>
      <c r="D822" s="246" t="s">
        <v>182</v>
      </c>
      <c r="E822" s="247" t="s">
        <v>1</v>
      </c>
      <c r="F822" s="248" t="s">
        <v>184</v>
      </c>
      <c r="G822" s="245"/>
      <c r="H822" s="247" t="s">
        <v>1</v>
      </c>
      <c r="I822" s="249"/>
      <c r="J822" s="245"/>
      <c r="K822" s="245"/>
      <c r="L822" s="250"/>
      <c r="M822" s="251"/>
      <c r="N822" s="252"/>
      <c r="O822" s="252"/>
      <c r="P822" s="252"/>
      <c r="Q822" s="252"/>
      <c r="R822" s="252"/>
      <c r="S822" s="252"/>
      <c r="T822" s="25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4" t="s">
        <v>182</v>
      </c>
      <c r="AU822" s="254" t="s">
        <v>193</v>
      </c>
      <c r="AV822" s="13" t="s">
        <v>83</v>
      </c>
      <c r="AW822" s="13" t="s">
        <v>34</v>
      </c>
      <c r="AX822" s="13" t="s">
        <v>76</v>
      </c>
      <c r="AY822" s="254" t="s">
        <v>171</v>
      </c>
    </row>
    <row r="823" s="13" customFormat="1">
      <c r="A823" s="13"/>
      <c r="B823" s="244"/>
      <c r="C823" s="245"/>
      <c r="D823" s="246" t="s">
        <v>182</v>
      </c>
      <c r="E823" s="247" t="s">
        <v>1</v>
      </c>
      <c r="F823" s="248" t="s">
        <v>186</v>
      </c>
      <c r="G823" s="245"/>
      <c r="H823" s="247" t="s">
        <v>1</v>
      </c>
      <c r="I823" s="249"/>
      <c r="J823" s="245"/>
      <c r="K823" s="245"/>
      <c r="L823" s="250"/>
      <c r="M823" s="251"/>
      <c r="N823" s="252"/>
      <c r="O823" s="252"/>
      <c r="P823" s="252"/>
      <c r="Q823" s="252"/>
      <c r="R823" s="252"/>
      <c r="S823" s="252"/>
      <c r="T823" s="25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54" t="s">
        <v>182</v>
      </c>
      <c r="AU823" s="254" t="s">
        <v>193</v>
      </c>
      <c r="AV823" s="13" t="s">
        <v>83</v>
      </c>
      <c r="AW823" s="13" t="s">
        <v>34</v>
      </c>
      <c r="AX823" s="13" t="s">
        <v>76</v>
      </c>
      <c r="AY823" s="254" t="s">
        <v>171</v>
      </c>
    </row>
    <row r="824" s="13" customFormat="1">
      <c r="A824" s="13"/>
      <c r="B824" s="244"/>
      <c r="C824" s="245"/>
      <c r="D824" s="246" t="s">
        <v>182</v>
      </c>
      <c r="E824" s="247" t="s">
        <v>1</v>
      </c>
      <c r="F824" s="248" t="s">
        <v>805</v>
      </c>
      <c r="G824" s="245"/>
      <c r="H824" s="247" t="s">
        <v>1</v>
      </c>
      <c r="I824" s="249"/>
      <c r="J824" s="245"/>
      <c r="K824" s="245"/>
      <c r="L824" s="250"/>
      <c r="M824" s="251"/>
      <c r="N824" s="252"/>
      <c r="O824" s="252"/>
      <c r="P824" s="252"/>
      <c r="Q824" s="252"/>
      <c r="R824" s="252"/>
      <c r="S824" s="252"/>
      <c r="T824" s="25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4" t="s">
        <v>182</v>
      </c>
      <c r="AU824" s="254" t="s">
        <v>193</v>
      </c>
      <c r="AV824" s="13" t="s">
        <v>83</v>
      </c>
      <c r="AW824" s="13" t="s">
        <v>34</v>
      </c>
      <c r="AX824" s="13" t="s">
        <v>76</v>
      </c>
      <c r="AY824" s="254" t="s">
        <v>171</v>
      </c>
    </row>
    <row r="825" s="14" customFormat="1">
      <c r="A825" s="14"/>
      <c r="B825" s="255"/>
      <c r="C825" s="256"/>
      <c r="D825" s="246" t="s">
        <v>182</v>
      </c>
      <c r="E825" s="257" t="s">
        <v>1</v>
      </c>
      <c r="F825" s="258" t="s">
        <v>806</v>
      </c>
      <c r="G825" s="256"/>
      <c r="H825" s="259">
        <v>1.5266249999999999</v>
      </c>
      <c r="I825" s="260"/>
      <c r="J825" s="256"/>
      <c r="K825" s="256"/>
      <c r="L825" s="261"/>
      <c r="M825" s="262"/>
      <c r="N825" s="263"/>
      <c r="O825" s="263"/>
      <c r="P825" s="263"/>
      <c r="Q825" s="263"/>
      <c r="R825" s="263"/>
      <c r="S825" s="263"/>
      <c r="T825" s="26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5" t="s">
        <v>182</v>
      </c>
      <c r="AU825" s="265" t="s">
        <v>193</v>
      </c>
      <c r="AV825" s="14" t="s">
        <v>85</v>
      </c>
      <c r="AW825" s="14" t="s">
        <v>34</v>
      </c>
      <c r="AX825" s="14" t="s">
        <v>76</v>
      </c>
      <c r="AY825" s="265" t="s">
        <v>171</v>
      </c>
    </row>
    <row r="826" s="14" customFormat="1">
      <c r="A826" s="14"/>
      <c r="B826" s="255"/>
      <c r="C826" s="256"/>
      <c r="D826" s="246" t="s">
        <v>182</v>
      </c>
      <c r="E826" s="257" t="s">
        <v>1</v>
      </c>
      <c r="F826" s="258" t="s">
        <v>807</v>
      </c>
      <c r="G826" s="256"/>
      <c r="H826" s="259">
        <v>1.6496249999999999</v>
      </c>
      <c r="I826" s="260"/>
      <c r="J826" s="256"/>
      <c r="K826" s="256"/>
      <c r="L826" s="261"/>
      <c r="M826" s="262"/>
      <c r="N826" s="263"/>
      <c r="O826" s="263"/>
      <c r="P826" s="263"/>
      <c r="Q826" s="263"/>
      <c r="R826" s="263"/>
      <c r="S826" s="263"/>
      <c r="T826" s="26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5" t="s">
        <v>182</v>
      </c>
      <c r="AU826" s="265" t="s">
        <v>193</v>
      </c>
      <c r="AV826" s="14" t="s">
        <v>85</v>
      </c>
      <c r="AW826" s="14" t="s">
        <v>34</v>
      </c>
      <c r="AX826" s="14" t="s">
        <v>76</v>
      </c>
      <c r="AY826" s="265" t="s">
        <v>171</v>
      </c>
    </row>
    <row r="827" s="2" customFormat="1" ht="24.15" customHeight="1">
      <c r="A827" s="38"/>
      <c r="B827" s="39"/>
      <c r="C827" s="226" t="s">
        <v>808</v>
      </c>
      <c r="D827" s="226" t="s">
        <v>173</v>
      </c>
      <c r="E827" s="227" t="s">
        <v>809</v>
      </c>
      <c r="F827" s="228" t="s">
        <v>810</v>
      </c>
      <c r="G827" s="229" t="s">
        <v>176</v>
      </c>
      <c r="H827" s="230">
        <v>3.1760000000000002</v>
      </c>
      <c r="I827" s="231"/>
      <c r="J827" s="232">
        <f>ROUND(I827*H827,2)</f>
        <v>0</v>
      </c>
      <c r="K827" s="228" t="s">
        <v>177</v>
      </c>
      <c r="L827" s="44"/>
      <c r="M827" s="233" t="s">
        <v>1</v>
      </c>
      <c r="N827" s="234" t="s">
        <v>41</v>
      </c>
      <c r="O827" s="91"/>
      <c r="P827" s="235">
        <f>O827*H827</f>
        <v>0</v>
      </c>
      <c r="Q827" s="235">
        <v>0</v>
      </c>
      <c r="R827" s="235">
        <f>Q827*H827</f>
        <v>0</v>
      </c>
      <c r="S827" s="235">
        <v>0</v>
      </c>
      <c r="T827" s="236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37" t="s">
        <v>178</v>
      </c>
      <c r="AT827" s="237" t="s">
        <v>173</v>
      </c>
      <c r="AU827" s="237" t="s">
        <v>193</v>
      </c>
      <c r="AY827" s="17" t="s">
        <v>171</v>
      </c>
      <c r="BE827" s="238">
        <f>IF(N827="základní",J827,0)</f>
        <v>0</v>
      </c>
      <c r="BF827" s="238">
        <f>IF(N827="snížená",J827,0)</f>
        <v>0</v>
      </c>
      <c r="BG827" s="238">
        <f>IF(N827="zákl. přenesená",J827,0)</f>
        <v>0</v>
      </c>
      <c r="BH827" s="238">
        <f>IF(N827="sníž. přenesená",J827,0)</f>
        <v>0</v>
      </c>
      <c r="BI827" s="238">
        <f>IF(N827="nulová",J827,0)</f>
        <v>0</v>
      </c>
      <c r="BJ827" s="17" t="s">
        <v>83</v>
      </c>
      <c r="BK827" s="238">
        <f>ROUND(I827*H827,2)</f>
        <v>0</v>
      </c>
      <c r="BL827" s="17" t="s">
        <v>178</v>
      </c>
      <c r="BM827" s="237" t="s">
        <v>811</v>
      </c>
    </row>
    <row r="828" s="2" customFormat="1">
      <c r="A828" s="38"/>
      <c r="B828" s="39"/>
      <c r="C828" s="40"/>
      <c r="D828" s="239" t="s">
        <v>180</v>
      </c>
      <c r="E828" s="40"/>
      <c r="F828" s="240" t="s">
        <v>812</v>
      </c>
      <c r="G828" s="40"/>
      <c r="H828" s="40"/>
      <c r="I828" s="241"/>
      <c r="J828" s="40"/>
      <c r="K828" s="40"/>
      <c r="L828" s="44"/>
      <c r="M828" s="242"/>
      <c r="N828" s="243"/>
      <c r="O828" s="91"/>
      <c r="P828" s="91"/>
      <c r="Q828" s="91"/>
      <c r="R828" s="91"/>
      <c r="S828" s="91"/>
      <c r="T828" s="92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180</v>
      </c>
      <c r="AU828" s="17" t="s">
        <v>193</v>
      </c>
    </row>
    <row r="829" s="2" customFormat="1" ht="24.15" customHeight="1">
      <c r="A829" s="38"/>
      <c r="B829" s="39"/>
      <c r="C829" s="226" t="s">
        <v>813</v>
      </c>
      <c r="D829" s="226" t="s">
        <v>173</v>
      </c>
      <c r="E829" s="227" t="s">
        <v>814</v>
      </c>
      <c r="F829" s="228" t="s">
        <v>815</v>
      </c>
      <c r="G829" s="229" t="s">
        <v>176</v>
      </c>
      <c r="H829" s="230">
        <v>0.22600000000000001</v>
      </c>
      <c r="I829" s="231"/>
      <c r="J829" s="232">
        <f>ROUND(I829*H829,2)</f>
        <v>0</v>
      </c>
      <c r="K829" s="228" t="s">
        <v>177</v>
      </c>
      <c r="L829" s="44"/>
      <c r="M829" s="233" t="s">
        <v>1</v>
      </c>
      <c r="N829" s="234" t="s">
        <v>41</v>
      </c>
      <c r="O829" s="91"/>
      <c r="P829" s="235">
        <f>O829*H829</f>
        <v>0</v>
      </c>
      <c r="Q829" s="235">
        <v>2.5018699999999998</v>
      </c>
      <c r="R829" s="235">
        <f>Q829*H829</f>
        <v>0.56542261999999999</v>
      </c>
      <c r="S829" s="235">
        <v>0</v>
      </c>
      <c r="T829" s="236">
        <f>S829*H829</f>
        <v>0</v>
      </c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37" t="s">
        <v>178</v>
      </c>
      <c r="AT829" s="237" t="s">
        <v>173</v>
      </c>
      <c r="AU829" s="237" t="s">
        <v>193</v>
      </c>
      <c r="AY829" s="17" t="s">
        <v>171</v>
      </c>
      <c r="BE829" s="238">
        <f>IF(N829="základní",J829,0)</f>
        <v>0</v>
      </c>
      <c r="BF829" s="238">
        <f>IF(N829="snížená",J829,0)</f>
        <v>0</v>
      </c>
      <c r="BG829" s="238">
        <f>IF(N829="zákl. přenesená",J829,0)</f>
        <v>0</v>
      </c>
      <c r="BH829" s="238">
        <f>IF(N829="sníž. přenesená",J829,0)</f>
        <v>0</v>
      </c>
      <c r="BI829" s="238">
        <f>IF(N829="nulová",J829,0)</f>
        <v>0</v>
      </c>
      <c r="BJ829" s="17" t="s">
        <v>83</v>
      </c>
      <c r="BK829" s="238">
        <f>ROUND(I829*H829,2)</f>
        <v>0</v>
      </c>
      <c r="BL829" s="17" t="s">
        <v>178</v>
      </c>
      <c r="BM829" s="237" t="s">
        <v>816</v>
      </c>
    </row>
    <row r="830" s="2" customFormat="1">
      <c r="A830" s="38"/>
      <c r="B830" s="39"/>
      <c r="C830" s="40"/>
      <c r="D830" s="239" t="s">
        <v>180</v>
      </c>
      <c r="E830" s="40"/>
      <c r="F830" s="240" t="s">
        <v>817</v>
      </c>
      <c r="G830" s="40"/>
      <c r="H830" s="40"/>
      <c r="I830" s="241"/>
      <c r="J830" s="40"/>
      <c r="K830" s="40"/>
      <c r="L830" s="44"/>
      <c r="M830" s="242"/>
      <c r="N830" s="243"/>
      <c r="O830" s="91"/>
      <c r="P830" s="91"/>
      <c r="Q830" s="91"/>
      <c r="R830" s="91"/>
      <c r="S830" s="91"/>
      <c r="T830" s="92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T830" s="17" t="s">
        <v>180</v>
      </c>
      <c r="AU830" s="17" t="s">
        <v>193</v>
      </c>
    </row>
    <row r="831" s="13" customFormat="1">
      <c r="A831" s="13"/>
      <c r="B831" s="244"/>
      <c r="C831" s="245"/>
      <c r="D831" s="246" t="s">
        <v>182</v>
      </c>
      <c r="E831" s="247" t="s">
        <v>1</v>
      </c>
      <c r="F831" s="248" t="s">
        <v>183</v>
      </c>
      <c r="G831" s="245"/>
      <c r="H831" s="247" t="s">
        <v>1</v>
      </c>
      <c r="I831" s="249"/>
      <c r="J831" s="245"/>
      <c r="K831" s="245"/>
      <c r="L831" s="250"/>
      <c r="M831" s="251"/>
      <c r="N831" s="252"/>
      <c r="O831" s="252"/>
      <c r="P831" s="252"/>
      <c r="Q831" s="252"/>
      <c r="R831" s="252"/>
      <c r="S831" s="252"/>
      <c r="T831" s="25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54" t="s">
        <v>182</v>
      </c>
      <c r="AU831" s="254" t="s">
        <v>193</v>
      </c>
      <c r="AV831" s="13" t="s">
        <v>83</v>
      </c>
      <c r="AW831" s="13" t="s">
        <v>34</v>
      </c>
      <c r="AX831" s="13" t="s">
        <v>76</v>
      </c>
      <c r="AY831" s="254" t="s">
        <v>171</v>
      </c>
    </row>
    <row r="832" s="13" customFormat="1">
      <c r="A832" s="13"/>
      <c r="B832" s="244"/>
      <c r="C832" s="245"/>
      <c r="D832" s="246" t="s">
        <v>182</v>
      </c>
      <c r="E832" s="247" t="s">
        <v>1</v>
      </c>
      <c r="F832" s="248" t="s">
        <v>184</v>
      </c>
      <c r="G832" s="245"/>
      <c r="H832" s="247" t="s">
        <v>1</v>
      </c>
      <c r="I832" s="249"/>
      <c r="J832" s="245"/>
      <c r="K832" s="245"/>
      <c r="L832" s="250"/>
      <c r="M832" s="251"/>
      <c r="N832" s="252"/>
      <c r="O832" s="252"/>
      <c r="P832" s="252"/>
      <c r="Q832" s="252"/>
      <c r="R832" s="252"/>
      <c r="S832" s="252"/>
      <c r="T832" s="25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4" t="s">
        <v>182</v>
      </c>
      <c r="AU832" s="254" t="s">
        <v>193</v>
      </c>
      <c r="AV832" s="13" t="s">
        <v>83</v>
      </c>
      <c r="AW832" s="13" t="s">
        <v>34</v>
      </c>
      <c r="AX832" s="13" t="s">
        <v>76</v>
      </c>
      <c r="AY832" s="254" t="s">
        <v>171</v>
      </c>
    </row>
    <row r="833" s="13" customFormat="1">
      <c r="A833" s="13"/>
      <c r="B833" s="244"/>
      <c r="C833" s="245"/>
      <c r="D833" s="246" t="s">
        <v>182</v>
      </c>
      <c r="E833" s="247" t="s">
        <v>1</v>
      </c>
      <c r="F833" s="248" t="s">
        <v>818</v>
      </c>
      <c r="G833" s="245"/>
      <c r="H833" s="247" t="s">
        <v>1</v>
      </c>
      <c r="I833" s="249"/>
      <c r="J833" s="245"/>
      <c r="K833" s="245"/>
      <c r="L833" s="250"/>
      <c r="M833" s="251"/>
      <c r="N833" s="252"/>
      <c r="O833" s="252"/>
      <c r="P833" s="252"/>
      <c r="Q833" s="252"/>
      <c r="R833" s="252"/>
      <c r="S833" s="252"/>
      <c r="T833" s="25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54" t="s">
        <v>182</v>
      </c>
      <c r="AU833" s="254" t="s">
        <v>193</v>
      </c>
      <c r="AV833" s="13" t="s">
        <v>83</v>
      </c>
      <c r="AW833" s="13" t="s">
        <v>34</v>
      </c>
      <c r="AX833" s="13" t="s">
        <v>76</v>
      </c>
      <c r="AY833" s="254" t="s">
        <v>171</v>
      </c>
    </row>
    <row r="834" s="14" customFormat="1">
      <c r="A834" s="14"/>
      <c r="B834" s="255"/>
      <c r="C834" s="256"/>
      <c r="D834" s="246" t="s">
        <v>182</v>
      </c>
      <c r="E834" s="257" t="s">
        <v>1</v>
      </c>
      <c r="F834" s="258" t="s">
        <v>819</v>
      </c>
      <c r="G834" s="256"/>
      <c r="H834" s="259">
        <v>0.20999999999999999</v>
      </c>
      <c r="I834" s="260"/>
      <c r="J834" s="256"/>
      <c r="K834" s="256"/>
      <c r="L834" s="261"/>
      <c r="M834" s="262"/>
      <c r="N834" s="263"/>
      <c r="O834" s="263"/>
      <c r="P834" s="263"/>
      <c r="Q834" s="263"/>
      <c r="R834" s="263"/>
      <c r="S834" s="263"/>
      <c r="T834" s="26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5" t="s">
        <v>182</v>
      </c>
      <c r="AU834" s="265" t="s">
        <v>193</v>
      </c>
      <c r="AV834" s="14" t="s">
        <v>85</v>
      </c>
      <c r="AW834" s="14" t="s">
        <v>34</v>
      </c>
      <c r="AX834" s="14" t="s">
        <v>76</v>
      </c>
      <c r="AY834" s="265" t="s">
        <v>171</v>
      </c>
    </row>
    <row r="835" s="14" customFormat="1">
      <c r="A835" s="14"/>
      <c r="B835" s="255"/>
      <c r="C835" s="256"/>
      <c r="D835" s="246" t="s">
        <v>182</v>
      </c>
      <c r="E835" s="257" t="s">
        <v>1</v>
      </c>
      <c r="F835" s="258" t="s">
        <v>820</v>
      </c>
      <c r="G835" s="256"/>
      <c r="H835" s="259">
        <v>0.016</v>
      </c>
      <c r="I835" s="260"/>
      <c r="J835" s="256"/>
      <c r="K835" s="256"/>
      <c r="L835" s="261"/>
      <c r="M835" s="262"/>
      <c r="N835" s="263"/>
      <c r="O835" s="263"/>
      <c r="P835" s="263"/>
      <c r="Q835" s="263"/>
      <c r="R835" s="263"/>
      <c r="S835" s="263"/>
      <c r="T835" s="26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5" t="s">
        <v>182</v>
      </c>
      <c r="AU835" s="265" t="s">
        <v>193</v>
      </c>
      <c r="AV835" s="14" t="s">
        <v>85</v>
      </c>
      <c r="AW835" s="14" t="s">
        <v>34</v>
      </c>
      <c r="AX835" s="14" t="s">
        <v>76</v>
      </c>
      <c r="AY835" s="265" t="s">
        <v>171</v>
      </c>
    </row>
    <row r="836" s="2" customFormat="1" ht="16.5" customHeight="1">
      <c r="A836" s="38"/>
      <c r="B836" s="39"/>
      <c r="C836" s="226" t="s">
        <v>821</v>
      </c>
      <c r="D836" s="226" t="s">
        <v>173</v>
      </c>
      <c r="E836" s="227" t="s">
        <v>822</v>
      </c>
      <c r="F836" s="228" t="s">
        <v>823</v>
      </c>
      <c r="G836" s="229" t="s">
        <v>292</v>
      </c>
      <c r="H836" s="230">
        <v>0.069000000000000006</v>
      </c>
      <c r="I836" s="231"/>
      <c r="J836" s="232">
        <f>ROUND(I836*H836,2)</f>
        <v>0</v>
      </c>
      <c r="K836" s="228" t="s">
        <v>177</v>
      </c>
      <c r="L836" s="44"/>
      <c r="M836" s="233" t="s">
        <v>1</v>
      </c>
      <c r="N836" s="234" t="s">
        <v>41</v>
      </c>
      <c r="O836" s="91"/>
      <c r="P836" s="235">
        <f>O836*H836</f>
        <v>0</v>
      </c>
      <c r="Q836" s="235">
        <v>0.016070000000000001</v>
      </c>
      <c r="R836" s="235">
        <f>Q836*H836</f>
        <v>0.0011088300000000001</v>
      </c>
      <c r="S836" s="235">
        <v>0</v>
      </c>
      <c r="T836" s="236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37" t="s">
        <v>178</v>
      </c>
      <c r="AT836" s="237" t="s">
        <v>173</v>
      </c>
      <c r="AU836" s="237" t="s">
        <v>193</v>
      </c>
      <c r="AY836" s="17" t="s">
        <v>171</v>
      </c>
      <c r="BE836" s="238">
        <f>IF(N836="základní",J836,0)</f>
        <v>0</v>
      </c>
      <c r="BF836" s="238">
        <f>IF(N836="snížená",J836,0)</f>
        <v>0</v>
      </c>
      <c r="BG836" s="238">
        <f>IF(N836="zákl. přenesená",J836,0)</f>
        <v>0</v>
      </c>
      <c r="BH836" s="238">
        <f>IF(N836="sníž. přenesená",J836,0)</f>
        <v>0</v>
      </c>
      <c r="BI836" s="238">
        <f>IF(N836="nulová",J836,0)</f>
        <v>0</v>
      </c>
      <c r="BJ836" s="17" t="s">
        <v>83</v>
      </c>
      <c r="BK836" s="238">
        <f>ROUND(I836*H836,2)</f>
        <v>0</v>
      </c>
      <c r="BL836" s="17" t="s">
        <v>178</v>
      </c>
      <c r="BM836" s="237" t="s">
        <v>824</v>
      </c>
    </row>
    <row r="837" s="2" customFormat="1">
      <c r="A837" s="38"/>
      <c r="B837" s="39"/>
      <c r="C837" s="40"/>
      <c r="D837" s="239" t="s">
        <v>180</v>
      </c>
      <c r="E837" s="40"/>
      <c r="F837" s="240" t="s">
        <v>825</v>
      </c>
      <c r="G837" s="40"/>
      <c r="H837" s="40"/>
      <c r="I837" s="241"/>
      <c r="J837" s="40"/>
      <c r="K837" s="40"/>
      <c r="L837" s="44"/>
      <c r="M837" s="242"/>
      <c r="N837" s="243"/>
      <c r="O837" s="91"/>
      <c r="P837" s="91"/>
      <c r="Q837" s="91"/>
      <c r="R837" s="91"/>
      <c r="S837" s="91"/>
      <c r="T837" s="92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17" t="s">
        <v>180</v>
      </c>
      <c r="AU837" s="17" t="s">
        <v>193</v>
      </c>
    </row>
    <row r="838" s="13" customFormat="1">
      <c r="A838" s="13"/>
      <c r="B838" s="244"/>
      <c r="C838" s="245"/>
      <c r="D838" s="246" t="s">
        <v>182</v>
      </c>
      <c r="E838" s="247" t="s">
        <v>1</v>
      </c>
      <c r="F838" s="248" t="s">
        <v>236</v>
      </c>
      <c r="G838" s="245"/>
      <c r="H838" s="247" t="s">
        <v>1</v>
      </c>
      <c r="I838" s="249"/>
      <c r="J838" s="245"/>
      <c r="K838" s="245"/>
      <c r="L838" s="250"/>
      <c r="M838" s="251"/>
      <c r="N838" s="252"/>
      <c r="O838" s="252"/>
      <c r="P838" s="252"/>
      <c r="Q838" s="252"/>
      <c r="R838" s="252"/>
      <c r="S838" s="252"/>
      <c r="T838" s="25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54" t="s">
        <v>182</v>
      </c>
      <c r="AU838" s="254" t="s">
        <v>193</v>
      </c>
      <c r="AV838" s="13" t="s">
        <v>83</v>
      </c>
      <c r="AW838" s="13" t="s">
        <v>34</v>
      </c>
      <c r="AX838" s="13" t="s">
        <v>76</v>
      </c>
      <c r="AY838" s="254" t="s">
        <v>171</v>
      </c>
    </row>
    <row r="839" s="13" customFormat="1">
      <c r="A839" s="13"/>
      <c r="B839" s="244"/>
      <c r="C839" s="245"/>
      <c r="D839" s="246" t="s">
        <v>182</v>
      </c>
      <c r="E839" s="247" t="s">
        <v>1</v>
      </c>
      <c r="F839" s="248" t="s">
        <v>184</v>
      </c>
      <c r="G839" s="245"/>
      <c r="H839" s="247" t="s">
        <v>1</v>
      </c>
      <c r="I839" s="249"/>
      <c r="J839" s="245"/>
      <c r="K839" s="245"/>
      <c r="L839" s="250"/>
      <c r="M839" s="251"/>
      <c r="N839" s="252"/>
      <c r="O839" s="252"/>
      <c r="P839" s="252"/>
      <c r="Q839" s="252"/>
      <c r="R839" s="252"/>
      <c r="S839" s="252"/>
      <c r="T839" s="25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54" t="s">
        <v>182</v>
      </c>
      <c r="AU839" s="254" t="s">
        <v>193</v>
      </c>
      <c r="AV839" s="13" t="s">
        <v>83</v>
      </c>
      <c r="AW839" s="13" t="s">
        <v>34</v>
      </c>
      <c r="AX839" s="13" t="s">
        <v>76</v>
      </c>
      <c r="AY839" s="254" t="s">
        <v>171</v>
      </c>
    </row>
    <row r="840" s="13" customFormat="1">
      <c r="A840" s="13"/>
      <c r="B840" s="244"/>
      <c r="C840" s="245"/>
      <c r="D840" s="246" t="s">
        <v>182</v>
      </c>
      <c r="E840" s="247" t="s">
        <v>1</v>
      </c>
      <c r="F840" s="248" t="s">
        <v>386</v>
      </c>
      <c r="G840" s="245"/>
      <c r="H840" s="247" t="s">
        <v>1</v>
      </c>
      <c r="I840" s="249"/>
      <c r="J840" s="245"/>
      <c r="K840" s="245"/>
      <c r="L840" s="250"/>
      <c r="M840" s="251"/>
      <c r="N840" s="252"/>
      <c r="O840" s="252"/>
      <c r="P840" s="252"/>
      <c r="Q840" s="252"/>
      <c r="R840" s="252"/>
      <c r="S840" s="252"/>
      <c r="T840" s="25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54" t="s">
        <v>182</v>
      </c>
      <c r="AU840" s="254" t="s">
        <v>193</v>
      </c>
      <c r="AV840" s="13" t="s">
        <v>83</v>
      </c>
      <c r="AW840" s="13" t="s">
        <v>34</v>
      </c>
      <c r="AX840" s="13" t="s">
        <v>76</v>
      </c>
      <c r="AY840" s="254" t="s">
        <v>171</v>
      </c>
    </row>
    <row r="841" s="14" customFormat="1">
      <c r="A841" s="14"/>
      <c r="B841" s="255"/>
      <c r="C841" s="256"/>
      <c r="D841" s="246" t="s">
        <v>182</v>
      </c>
      <c r="E841" s="257" t="s">
        <v>1</v>
      </c>
      <c r="F841" s="258" t="s">
        <v>826</v>
      </c>
      <c r="G841" s="256"/>
      <c r="H841" s="259">
        <v>0.069000000000000006</v>
      </c>
      <c r="I841" s="260"/>
      <c r="J841" s="256"/>
      <c r="K841" s="256"/>
      <c r="L841" s="261"/>
      <c r="M841" s="262"/>
      <c r="N841" s="263"/>
      <c r="O841" s="263"/>
      <c r="P841" s="263"/>
      <c r="Q841" s="263"/>
      <c r="R841" s="263"/>
      <c r="S841" s="263"/>
      <c r="T841" s="26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5" t="s">
        <v>182</v>
      </c>
      <c r="AU841" s="265" t="s">
        <v>193</v>
      </c>
      <c r="AV841" s="14" t="s">
        <v>85</v>
      </c>
      <c r="AW841" s="14" t="s">
        <v>34</v>
      </c>
      <c r="AX841" s="14" t="s">
        <v>76</v>
      </c>
      <c r="AY841" s="265" t="s">
        <v>171</v>
      </c>
    </row>
    <row r="842" s="2" customFormat="1" ht="16.5" customHeight="1">
      <c r="A842" s="38"/>
      <c r="B842" s="39"/>
      <c r="C842" s="226" t="s">
        <v>827</v>
      </c>
      <c r="D842" s="226" t="s">
        <v>173</v>
      </c>
      <c r="E842" s="227" t="s">
        <v>828</v>
      </c>
      <c r="F842" s="228" t="s">
        <v>829</v>
      </c>
      <c r="G842" s="229" t="s">
        <v>292</v>
      </c>
      <c r="H842" s="230">
        <v>0.069000000000000006</v>
      </c>
      <c r="I842" s="231"/>
      <c r="J842" s="232">
        <f>ROUND(I842*H842,2)</f>
        <v>0</v>
      </c>
      <c r="K842" s="228" t="s">
        <v>177</v>
      </c>
      <c r="L842" s="44"/>
      <c r="M842" s="233" t="s">
        <v>1</v>
      </c>
      <c r="N842" s="234" t="s">
        <v>41</v>
      </c>
      <c r="O842" s="91"/>
      <c r="P842" s="235">
        <f>O842*H842</f>
        <v>0</v>
      </c>
      <c r="Q842" s="235">
        <v>0</v>
      </c>
      <c r="R842" s="235">
        <f>Q842*H842</f>
        <v>0</v>
      </c>
      <c r="S842" s="235">
        <v>0</v>
      </c>
      <c r="T842" s="236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37" t="s">
        <v>178</v>
      </c>
      <c r="AT842" s="237" t="s">
        <v>173</v>
      </c>
      <c r="AU842" s="237" t="s">
        <v>193</v>
      </c>
      <c r="AY842" s="17" t="s">
        <v>171</v>
      </c>
      <c r="BE842" s="238">
        <f>IF(N842="základní",J842,0)</f>
        <v>0</v>
      </c>
      <c r="BF842" s="238">
        <f>IF(N842="snížená",J842,0)</f>
        <v>0</v>
      </c>
      <c r="BG842" s="238">
        <f>IF(N842="zákl. přenesená",J842,0)</f>
        <v>0</v>
      </c>
      <c r="BH842" s="238">
        <f>IF(N842="sníž. přenesená",J842,0)</f>
        <v>0</v>
      </c>
      <c r="BI842" s="238">
        <f>IF(N842="nulová",J842,0)</f>
        <v>0</v>
      </c>
      <c r="BJ842" s="17" t="s">
        <v>83</v>
      </c>
      <c r="BK842" s="238">
        <f>ROUND(I842*H842,2)</f>
        <v>0</v>
      </c>
      <c r="BL842" s="17" t="s">
        <v>178</v>
      </c>
      <c r="BM842" s="237" t="s">
        <v>830</v>
      </c>
    </row>
    <row r="843" s="2" customFormat="1">
      <c r="A843" s="38"/>
      <c r="B843" s="39"/>
      <c r="C843" s="40"/>
      <c r="D843" s="239" t="s">
        <v>180</v>
      </c>
      <c r="E843" s="40"/>
      <c r="F843" s="240" t="s">
        <v>831</v>
      </c>
      <c r="G843" s="40"/>
      <c r="H843" s="40"/>
      <c r="I843" s="241"/>
      <c r="J843" s="40"/>
      <c r="K843" s="40"/>
      <c r="L843" s="44"/>
      <c r="M843" s="242"/>
      <c r="N843" s="243"/>
      <c r="O843" s="91"/>
      <c r="P843" s="91"/>
      <c r="Q843" s="91"/>
      <c r="R843" s="91"/>
      <c r="S843" s="91"/>
      <c r="T843" s="92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T843" s="17" t="s">
        <v>180</v>
      </c>
      <c r="AU843" s="17" t="s">
        <v>193</v>
      </c>
    </row>
    <row r="844" s="2" customFormat="1" ht="37.8" customHeight="1">
      <c r="A844" s="38"/>
      <c r="B844" s="39"/>
      <c r="C844" s="226" t="s">
        <v>832</v>
      </c>
      <c r="D844" s="226" t="s">
        <v>173</v>
      </c>
      <c r="E844" s="227" t="s">
        <v>833</v>
      </c>
      <c r="F844" s="228" t="s">
        <v>834</v>
      </c>
      <c r="G844" s="229" t="s">
        <v>292</v>
      </c>
      <c r="H844" s="230">
        <v>4.2999999999999998</v>
      </c>
      <c r="I844" s="231"/>
      <c r="J844" s="232">
        <f>ROUND(I844*H844,2)</f>
        <v>0</v>
      </c>
      <c r="K844" s="228" t="s">
        <v>1</v>
      </c>
      <c r="L844" s="44"/>
      <c r="M844" s="233" t="s">
        <v>1</v>
      </c>
      <c r="N844" s="234" t="s">
        <v>41</v>
      </c>
      <c r="O844" s="91"/>
      <c r="P844" s="235">
        <f>O844*H844</f>
        <v>0</v>
      </c>
      <c r="Q844" s="235">
        <v>0</v>
      </c>
      <c r="R844" s="235">
        <f>Q844*H844</f>
        <v>0</v>
      </c>
      <c r="S844" s="235">
        <v>0</v>
      </c>
      <c r="T844" s="236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37" t="s">
        <v>178</v>
      </c>
      <c r="AT844" s="237" t="s">
        <v>173</v>
      </c>
      <c r="AU844" s="237" t="s">
        <v>193</v>
      </c>
      <c r="AY844" s="17" t="s">
        <v>171</v>
      </c>
      <c r="BE844" s="238">
        <f>IF(N844="základní",J844,0)</f>
        <v>0</v>
      </c>
      <c r="BF844" s="238">
        <f>IF(N844="snížená",J844,0)</f>
        <v>0</v>
      </c>
      <c r="BG844" s="238">
        <f>IF(N844="zákl. přenesená",J844,0)</f>
        <v>0</v>
      </c>
      <c r="BH844" s="238">
        <f>IF(N844="sníž. přenesená",J844,0)</f>
        <v>0</v>
      </c>
      <c r="BI844" s="238">
        <f>IF(N844="nulová",J844,0)</f>
        <v>0</v>
      </c>
      <c r="BJ844" s="17" t="s">
        <v>83</v>
      </c>
      <c r="BK844" s="238">
        <f>ROUND(I844*H844,2)</f>
        <v>0</v>
      </c>
      <c r="BL844" s="17" t="s">
        <v>178</v>
      </c>
      <c r="BM844" s="237" t="s">
        <v>835</v>
      </c>
    </row>
    <row r="845" s="13" customFormat="1">
      <c r="A845" s="13"/>
      <c r="B845" s="244"/>
      <c r="C845" s="245"/>
      <c r="D845" s="246" t="s">
        <v>182</v>
      </c>
      <c r="E845" s="247" t="s">
        <v>1</v>
      </c>
      <c r="F845" s="248" t="s">
        <v>183</v>
      </c>
      <c r="G845" s="245"/>
      <c r="H845" s="247" t="s">
        <v>1</v>
      </c>
      <c r="I845" s="249"/>
      <c r="J845" s="245"/>
      <c r="K845" s="245"/>
      <c r="L845" s="250"/>
      <c r="M845" s="251"/>
      <c r="N845" s="252"/>
      <c r="O845" s="252"/>
      <c r="P845" s="252"/>
      <c r="Q845" s="252"/>
      <c r="R845" s="252"/>
      <c r="S845" s="252"/>
      <c r="T845" s="25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54" t="s">
        <v>182</v>
      </c>
      <c r="AU845" s="254" t="s">
        <v>193</v>
      </c>
      <c r="AV845" s="13" t="s">
        <v>83</v>
      </c>
      <c r="AW845" s="13" t="s">
        <v>34</v>
      </c>
      <c r="AX845" s="13" t="s">
        <v>76</v>
      </c>
      <c r="AY845" s="254" t="s">
        <v>171</v>
      </c>
    </row>
    <row r="846" s="13" customFormat="1">
      <c r="A846" s="13"/>
      <c r="B846" s="244"/>
      <c r="C846" s="245"/>
      <c r="D846" s="246" t="s">
        <v>182</v>
      </c>
      <c r="E846" s="247" t="s">
        <v>1</v>
      </c>
      <c r="F846" s="248" t="s">
        <v>184</v>
      </c>
      <c r="G846" s="245"/>
      <c r="H846" s="247" t="s">
        <v>1</v>
      </c>
      <c r="I846" s="249"/>
      <c r="J846" s="245"/>
      <c r="K846" s="245"/>
      <c r="L846" s="250"/>
      <c r="M846" s="251"/>
      <c r="N846" s="252"/>
      <c r="O846" s="252"/>
      <c r="P846" s="252"/>
      <c r="Q846" s="252"/>
      <c r="R846" s="252"/>
      <c r="S846" s="252"/>
      <c r="T846" s="25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4" t="s">
        <v>182</v>
      </c>
      <c r="AU846" s="254" t="s">
        <v>193</v>
      </c>
      <c r="AV846" s="13" t="s">
        <v>83</v>
      </c>
      <c r="AW846" s="13" t="s">
        <v>34</v>
      </c>
      <c r="AX846" s="13" t="s">
        <v>76</v>
      </c>
      <c r="AY846" s="254" t="s">
        <v>171</v>
      </c>
    </row>
    <row r="847" s="14" customFormat="1">
      <c r="A847" s="14"/>
      <c r="B847" s="255"/>
      <c r="C847" s="256"/>
      <c r="D847" s="246" t="s">
        <v>182</v>
      </c>
      <c r="E847" s="257" t="s">
        <v>1</v>
      </c>
      <c r="F847" s="258" t="s">
        <v>836</v>
      </c>
      <c r="G847" s="256"/>
      <c r="H847" s="259">
        <v>4.2999999999999998</v>
      </c>
      <c r="I847" s="260"/>
      <c r="J847" s="256"/>
      <c r="K847" s="256"/>
      <c r="L847" s="261"/>
      <c r="M847" s="262"/>
      <c r="N847" s="263"/>
      <c r="O847" s="263"/>
      <c r="P847" s="263"/>
      <c r="Q847" s="263"/>
      <c r="R847" s="263"/>
      <c r="S847" s="263"/>
      <c r="T847" s="26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5" t="s">
        <v>182</v>
      </c>
      <c r="AU847" s="265" t="s">
        <v>193</v>
      </c>
      <c r="AV847" s="14" t="s">
        <v>85</v>
      </c>
      <c r="AW847" s="14" t="s">
        <v>34</v>
      </c>
      <c r="AX847" s="14" t="s">
        <v>76</v>
      </c>
      <c r="AY847" s="265" t="s">
        <v>171</v>
      </c>
    </row>
    <row r="848" s="2" customFormat="1" ht="24.15" customHeight="1">
      <c r="A848" s="38"/>
      <c r="B848" s="39"/>
      <c r="C848" s="226" t="s">
        <v>837</v>
      </c>
      <c r="D848" s="226" t="s">
        <v>173</v>
      </c>
      <c r="E848" s="227" t="s">
        <v>838</v>
      </c>
      <c r="F848" s="228" t="s">
        <v>839</v>
      </c>
      <c r="G848" s="229" t="s">
        <v>292</v>
      </c>
      <c r="H848" s="230">
        <v>35.219999999999999</v>
      </c>
      <c r="I848" s="231"/>
      <c r="J848" s="232">
        <f>ROUND(I848*H848,2)</f>
        <v>0</v>
      </c>
      <c r="K848" s="228" t="s">
        <v>177</v>
      </c>
      <c r="L848" s="44"/>
      <c r="M848" s="233" t="s">
        <v>1</v>
      </c>
      <c r="N848" s="234" t="s">
        <v>41</v>
      </c>
      <c r="O848" s="91"/>
      <c r="P848" s="235">
        <f>O848*H848</f>
        <v>0</v>
      </c>
      <c r="Q848" s="235">
        <v>0.105</v>
      </c>
      <c r="R848" s="235">
        <f>Q848*H848</f>
        <v>3.6980999999999997</v>
      </c>
      <c r="S848" s="235">
        <v>0</v>
      </c>
      <c r="T848" s="236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37" t="s">
        <v>178</v>
      </c>
      <c r="AT848" s="237" t="s">
        <v>173</v>
      </c>
      <c r="AU848" s="237" t="s">
        <v>193</v>
      </c>
      <c r="AY848" s="17" t="s">
        <v>171</v>
      </c>
      <c r="BE848" s="238">
        <f>IF(N848="základní",J848,0)</f>
        <v>0</v>
      </c>
      <c r="BF848" s="238">
        <f>IF(N848="snížená",J848,0)</f>
        <v>0</v>
      </c>
      <c r="BG848" s="238">
        <f>IF(N848="zákl. přenesená",J848,0)</f>
        <v>0</v>
      </c>
      <c r="BH848" s="238">
        <f>IF(N848="sníž. přenesená",J848,0)</f>
        <v>0</v>
      </c>
      <c r="BI848" s="238">
        <f>IF(N848="nulová",J848,0)</f>
        <v>0</v>
      </c>
      <c r="BJ848" s="17" t="s">
        <v>83</v>
      </c>
      <c r="BK848" s="238">
        <f>ROUND(I848*H848,2)</f>
        <v>0</v>
      </c>
      <c r="BL848" s="17" t="s">
        <v>178</v>
      </c>
      <c r="BM848" s="237" t="s">
        <v>840</v>
      </c>
    </row>
    <row r="849" s="2" customFormat="1">
      <c r="A849" s="38"/>
      <c r="B849" s="39"/>
      <c r="C849" s="40"/>
      <c r="D849" s="239" t="s">
        <v>180</v>
      </c>
      <c r="E849" s="40"/>
      <c r="F849" s="240" t="s">
        <v>841</v>
      </c>
      <c r="G849" s="40"/>
      <c r="H849" s="40"/>
      <c r="I849" s="241"/>
      <c r="J849" s="40"/>
      <c r="K849" s="40"/>
      <c r="L849" s="44"/>
      <c r="M849" s="242"/>
      <c r="N849" s="243"/>
      <c r="O849" s="91"/>
      <c r="P849" s="91"/>
      <c r="Q849" s="91"/>
      <c r="R849" s="91"/>
      <c r="S849" s="91"/>
      <c r="T849" s="92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T849" s="17" t="s">
        <v>180</v>
      </c>
      <c r="AU849" s="17" t="s">
        <v>193</v>
      </c>
    </row>
    <row r="850" s="13" customFormat="1">
      <c r="A850" s="13"/>
      <c r="B850" s="244"/>
      <c r="C850" s="245"/>
      <c r="D850" s="246" t="s">
        <v>182</v>
      </c>
      <c r="E850" s="247" t="s">
        <v>1</v>
      </c>
      <c r="F850" s="248" t="s">
        <v>183</v>
      </c>
      <c r="G850" s="245"/>
      <c r="H850" s="247" t="s">
        <v>1</v>
      </c>
      <c r="I850" s="249"/>
      <c r="J850" s="245"/>
      <c r="K850" s="245"/>
      <c r="L850" s="250"/>
      <c r="M850" s="251"/>
      <c r="N850" s="252"/>
      <c r="O850" s="252"/>
      <c r="P850" s="252"/>
      <c r="Q850" s="252"/>
      <c r="R850" s="252"/>
      <c r="S850" s="252"/>
      <c r="T850" s="25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4" t="s">
        <v>182</v>
      </c>
      <c r="AU850" s="254" t="s">
        <v>193</v>
      </c>
      <c r="AV850" s="13" t="s">
        <v>83</v>
      </c>
      <c r="AW850" s="13" t="s">
        <v>34</v>
      </c>
      <c r="AX850" s="13" t="s">
        <v>76</v>
      </c>
      <c r="AY850" s="254" t="s">
        <v>171</v>
      </c>
    </row>
    <row r="851" s="13" customFormat="1">
      <c r="A851" s="13"/>
      <c r="B851" s="244"/>
      <c r="C851" s="245"/>
      <c r="D851" s="246" t="s">
        <v>182</v>
      </c>
      <c r="E851" s="247" t="s">
        <v>1</v>
      </c>
      <c r="F851" s="248" t="s">
        <v>184</v>
      </c>
      <c r="G851" s="245"/>
      <c r="H851" s="247" t="s">
        <v>1</v>
      </c>
      <c r="I851" s="249"/>
      <c r="J851" s="245"/>
      <c r="K851" s="245"/>
      <c r="L851" s="250"/>
      <c r="M851" s="251"/>
      <c r="N851" s="252"/>
      <c r="O851" s="252"/>
      <c r="P851" s="252"/>
      <c r="Q851" s="252"/>
      <c r="R851" s="252"/>
      <c r="S851" s="252"/>
      <c r="T851" s="25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54" t="s">
        <v>182</v>
      </c>
      <c r="AU851" s="254" t="s">
        <v>193</v>
      </c>
      <c r="AV851" s="13" t="s">
        <v>83</v>
      </c>
      <c r="AW851" s="13" t="s">
        <v>34</v>
      </c>
      <c r="AX851" s="13" t="s">
        <v>76</v>
      </c>
      <c r="AY851" s="254" t="s">
        <v>171</v>
      </c>
    </row>
    <row r="852" s="13" customFormat="1">
      <c r="A852" s="13"/>
      <c r="B852" s="244"/>
      <c r="C852" s="245"/>
      <c r="D852" s="246" t="s">
        <v>182</v>
      </c>
      <c r="E852" s="247" t="s">
        <v>1</v>
      </c>
      <c r="F852" s="248" t="s">
        <v>186</v>
      </c>
      <c r="G852" s="245"/>
      <c r="H852" s="247" t="s">
        <v>1</v>
      </c>
      <c r="I852" s="249"/>
      <c r="J852" s="245"/>
      <c r="K852" s="245"/>
      <c r="L852" s="250"/>
      <c r="M852" s="251"/>
      <c r="N852" s="252"/>
      <c r="O852" s="252"/>
      <c r="P852" s="252"/>
      <c r="Q852" s="252"/>
      <c r="R852" s="252"/>
      <c r="S852" s="252"/>
      <c r="T852" s="25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4" t="s">
        <v>182</v>
      </c>
      <c r="AU852" s="254" t="s">
        <v>193</v>
      </c>
      <c r="AV852" s="13" t="s">
        <v>83</v>
      </c>
      <c r="AW852" s="13" t="s">
        <v>34</v>
      </c>
      <c r="AX852" s="13" t="s">
        <v>76</v>
      </c>
      <c r="AY852" s="254" t="s">
        <v>171</v>
      </c>
    </row>
    <row r="853" s="13" customFormat="1">
      <c r="A853" s="13"/>
      <c r="B853" s="244"/>
      <c r="C853" s="245"/>
      <c r="D853" s="246" t="s">
        <v>182</v>
      </c>
      <c r="E853" s="247" t="s">
        <v>1</v>
      </c>
      <c r="F853" s="248" t="s">
        <v>842</v>
      </c>
      <c r="G853" s="245"/>
      <c r="H853" s="247" t="s">
        <v>1</v>
      </c>
      <c r="I853" s="249"/>
      <c r="J853" s="245"/>
      <c r="K853" s="245"/>
      <c r="L853" s="250"/>
      <c r="M853" s="251"/>
      <c r="N853" s="252"/>
      <c r="O853" s="252"/>
      <c r="P853" s="252"/>
      <c r="Q853" s="252"/>
      <c r="R853" s="252"/>
      <c r="S853" s="252"/>
      <c r="T853" s="25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54" t="s">
        <v>182</v>
      </c>
      <c r="AU853" s="254" t="s">
        <v>193</v>
      </c>
      <c r="AV853" s="13" t="s">
        <v>83</v>
      </c>
      <c r="AW853" s="13" t="s">
        <v>34</v>
      </c>
      <c r="AX853" s="13" t="s">
        <v>76</v>
      </c>
      <c r="AY853" s="254" t="s">
        <v>171</v>
      </c>
    </row>
    <row r="854" s="14" customFormat="1">
      <c r="A854" s="14"/>
      <c r="B854" s="255"/>
      <c r="C854" s="256"/>
      <c r="D854" s="246" t="s">
        <v>182</v>
      </c>
      <c r="E854" s="257" t="s">
        <v>1</v>
      </c>
      <c r="F854" s="258" t="s">
        <v>843</v>
      </c>
      <c r="G854" s="256"/>
      <c r="H854" s="259">
        <v>8.6624999999999996</v>
      </c>
      <c r="I854" s="260"/>
      <c r="J854" s="256"/>
      <c r="K854" s="256"/>
      <c r="L854" s="261"/>
      <c r="M854" s="262"/>
      <c r="N854" s="263"/>
      <c r="O854" s="263"/>
      <c r="P854" s="263"/>
      <c r="Q854" s="263"/>
      <c r="R854" s="263"/>
      <c r="S854" s="263"/>
      <c r="T854" s="26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5" t="s">
        <v>182</v>
      </c>
      <c r="AU854" s="265" t="s">
        <v>193</v>
      </c>
      <c r="AV854" s="14" t="s">
        <v>85</v>
      </c>
      <c r="AW854" s="14" t="s">
        <v>34</v>
      </c>
      <c r="AX854" s="14" t="s">
        <v>76</v>
      </c>
      <c r="AY854" s="265" t="s">
        <v>171</v>
      </c>
    </row>
    <row r="855" s="14" customFormat="1">
      <c r="A855" s="14"/>
      <c r="B855" s="255"/>
      <c r="C855" s="256"/>
      <c r="D855" s="246" t="s">
        <v>182</v>
      </c>
      <c r="E855" s="257" t="s">
        <v>1</v>
      </c>
      <c r="F855" s="258" t="s">
        <v>844</v>
      </c>
      <c r="G855" s="256"/>
      <c r="H855" s="259">
        <v>9.7874999999999996</v>
      </c>
      <c r="I855" s="260"/>
      <c r="J855" s="256"/>
      <c r="K855" s="256"/>
      <c r="L855" s="261"/>
      <c r="M855" s="262"/>
      <c r="N855" s="263"/>
      <c r="O855" s="263"/>
      <c r="P855" s="263"/>
      <c r="Q855" s="263"/>
      <c r="R855" s="263"/>
      <c r="S855" s="263"/>
      <c r="T855" s="26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5" t="s">
        <v>182</v>
      </c>
      <c r="AU855" s="265" t="s">
        <v>193</v>
      </c>
      <c r="AV855" s="14" t="s">
        <v>85</v>
      </c>
      <c r="AW855" s="14" t="s">
        <v>34</v>
      </c>
      <c r="AX855" s="14" t="s">
        <v>76</v>
      </c>
      <c r="AY855" s="265" t="s">
        <v>171</v>
      </c>
    </row>
    <row r="856" s="13" customFormat="1">
      <c r="A856" s="13"/>
      <c r="B856" s="244"/>
      <c r="C856" s="245"/>
      <c r="D856" s="246" t="s">
        <v>182</v>
      </c>
      <c r="E856" s="247" t="s">
        <v>1</v>
      </c>
      <c r="F856" s="248" t="s">
        <v>184</v>
      </c>
      <c r="G856" s="245"/>
      <c r="H856" s="247" t="s">
        <v>1</v>
      </c>
      <c r="I856" s="249"/>
      <c r="J856" s="245"/>
      <c r="K856" s="245"/>
      <c r="L856" s="250"/>
      <c r="M856" s="251"/>
      <c r="N856" s="252"/>
      <c r="O856" s="252"/>
      <c r="P856" s="252"/>
      <c r="Q856" s="252"/>
      <c r="R856" s="252"/>
      <c r="S856" s="252"/>
      <c r="T856" s="25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54" t="s">
        <v>182</v>
      </c>
      <c r="AU856" s="254" t="s">
        <v>193</v>
      </c>
      <c r="AV856" s="13" t="s">
        <v>83</v>
      </c>
      <c r="AW856" s="13" t="s">
        <v>34</v>
      </c>
      <c r="AX856" s="13" t="s">
        <v>76</v>
      </c>
      <c r="AY856" s="254" t="s">
        <v>171</v>
      </c>
    </row>
    <row r="857" s="13" customFormat="1">
      <c r="A857" s="13"/>
      <c r="B857" s="244"/>
      <c r="C857" s="245"/>
      <c r="D857" s="246" t="s">
        <v>182</v>
      </c>
      <c r="E857" s="247" t="s">
        <v>1</v>
      </c>
      <c r="F857" s="248" t="s">
        <v>845</v>
      </c>
      <c r="G857" s="245"/>
      <c r="H857" s="247" t="s">
        <v>1</v>
      </c>
      <c r="I857" s="249"/>
      <c r="J857" s="245"/>
      <c r="K857" s="245"/>
      <c r="L857" s="250"/>
      <c r="M857" s="251"/>
      <c r="N857" s="252"/>
      <c r="O857" s="252"/>
      <c r="P857" s="252"/>
      <c r="Q857" s="252"/>
      <c r="R857" s="252"/>
      <c r="S857" s="252"/>
      <c r="T857" s="25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4" t="s">
        <v>182</v>
      </c>
      <c r="AU857" s="254" t="s">
        <v>193</v>
      </c>
      <c r="AV857" s="13" t="s">
        <v>83</v>
      </c>
      <c r="AW857" s="13" t="s">
        <v>34</v>
      </c>
      <c r="AX857" s="13" t="s">
        <v>76</v>
      </c>
      <c r="AY857" s="254" t="s">
        <v>171</v>
      </c>
    </row>
    <row r="858" s="14" customFormat="1">
      <c r="A858" s="14"/>
      <c r="B858" s="255"/>
      <c r="C858" s="256"/>
      <c r="D858" s="246" t="s">
        <v>182</v>
      </c>
      <c r="E858" s="257" t="s">
        <v>1</v>
      </c>
      <c r="F858" s="258" t="s">
        <v>846</v>
      </c>
      <c r="G858" s="256"/>
      <c r="H858" s="259">
        <v>16.77</v>
      </c>
      <c r="I858" s="260"/>
      <c r="J858" s="256"/>
      <c r="K858" s="256"/>
      <c r="L858" s="261"/>
      <c r="M858" s="262"/>
      <c r="N858" s="263"/>
      <c r="O858" s="263"/>
      <c r="P858" s="263"/>
      <c r="Q858" s="263"/>
      <c r="R858" s="263"/>
      <c r="S858" s="263"/>
      <c r="T858" s="26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5" t="s">
        <v>182</v>
      </c>
      <c r="AU858" s="265" t="s">
        <v>193</v>
      </c>
      <c r="AV858" s="14" t="s">
        <v>85</v>
      </c>
      <c r="AW858" s="14" t="s">
        <v>34</v>
      </c>
      <c r="AX858" s="14" t="s">
        <v>76</v>
      </c>
      <c r="AY858" s="265" t="s">
        <v>171</v>
      </c>
    </row>
    <row r="859" s="2" customFormat="1" ht="21.75" customHeight="1">
      <c r="A859" s="38"/>
      <c r="B859" s="39"/>
      <c r="C859" s="226" t="s">
        <v>847</v>
      </c>
      <c r="D859" s="226" t="s">
        <v>173</v>
      </c>
      <c r="E859" s="227" t="s">
        <v>848</v>
      </c>
      <c r="F859" s="228" t="s">
        <v>849</v>
      </c>
      <c r="G859" s="229" t="s">
        <v>292</v>
      </c>
      <c r="H859" s="230">
        <v>11.66</v>
      </c>
      <c r="I859" s="231"/>
      <c r="J859" s="232">
        <f>ROUND(I859*H859,2)</f>
        <v>0</v>
      </c>
      <c r="K859" s="228" t="s">
        <v>177</v>
      </c>
      <c r="L859" s="44"/>
      <c r="M859" s="233" t="s">
        <v>1</v>
      </c>
      <c r="N859" s="234" t="s">
        <v>41</v>
      </c>
      <c r="O859" s="91"/>
      <c r="P859" s="235">
        <f>O859*H859</f>
        <v>0</v>
      </c>
      <c r="Q859" s="235">
        <v>0</v>
      </c>
      <c r="R859" s="235">
        <f>Q859*H859</f>
        <v>0</v>
      </c>
      <c r="S859" s="235">
        <v>0</v>
      </c>
      <c r="T859" s="236">
        <f>S859*H859</f>
        <v>0</v>
      </c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237" t="s">
        <v>178</v>
      </c>
      <c r="AT859" s="237" t="s">
        <v>173</v>
      </c>
      <c r="AU859" s="237" t="s">
        <v>193</v>
      </c>
      <c r="AY859" s="17" t="s">
        <v>171</v>
      </c>
      <c r="BE859" s="238">
        <f>IF(N859="základní",J859,0)</f>
        <v>0</v>
      </c>
      <c r="BF859" s="238">
        <f>IF(N859="snížená",J859,0)</f>
        <v>0</v>
      </c>
      <c r="BG859" s="238">
        <f>IF(N859="zákl. přenesená",J859,0)</f>
        <v>0</v>
      </c>
      <c r="BH859" s="238">
        <f>IF(N859="sníž. přenesená",J859,0)</f>
        <v>0</v>
      </c>
      <c r="BI859" s="238">
        <f>IF(N859="nulová",J859,0)</f>
        <v>0</v>
      </c>
      <c r="BJ859" s="17" t="s">
        <v>83</v>
      </c>
      <c r="BK859" s="238">
        <f>ROUND(I859*H859,2)</f>
        <v>0</v>
      </c>
      <c r="BL859" s="17" t="s">
        <v>178</v>
      </c>
      <c r="BM859" s="237" t="s">
        <v>850</v>
      </c>
    </row>
    <row r="860" s="2" customFormat="1">
      <c r="A860" s="38"/>
      <c r="B860" s="39"/>
      <c r="C860" s="40"/>
      <c r="D860" s="239" t="s">
        <v>180</v>
      </c>
      <c r="E860" s="40"/>
      <c r="F860" s="240" t="s">
        <v>851</v>
      </c>
      <c r="G860" s="40"/>
      <c r="H860" s="40"/>
      <c r="I860" s="241"/>
      <c r="J860" s="40"/>
      <c r="K860" s="40"/>
      <c r="L860" s="44"/>
      <c r="M860" s="242"/>
      <c r="N860" s="243"/>
      <c r="O860" s="91"/>
      <c r="P860" s="91"/>
      <c r="Q860" s="91"/>
      <c r="R860" s="91"/>
      <c r="S860" s="91"/>
      <c r="T860" s="92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T860" s="17" t="s">
        <v>180</v>
      </c>
      <c r="AU860" s="17" t="s">
        <v>193</v>
      </c>
    </row>
    <row r="861" s="13" customFormat="1">
      <c r="A861" s="13"/>
      <c r="B861" s="244"/>
      <c r="C861" s="245"/>
      <c r="D861" s="246" t="s">
        <v>182</v>
      </c>
      <c r="E861" s="247" t="s">
        <v>1</v>
      </c>
      <c r="F861" s="248" t="s">
        <v>183</v>
      </c>
      <c r="G861" s="245"/>
      <c r="H861" s="247" t="s">
        <v>1</v>
      </c>
      <c r="I861" s="249"/>
      <c r="J861" s="245"/>
      <c r="K861" s="245"/>
      <c r="L861" s="250"/>
      <c r="M861" s="251"/>
      <c r="N861" s="252"/>
      <c r="O861" s="252"/>
      <c r="P861" s="252"/>
      <c r="Q861" s="252"/>
      <c r="R861" s="252"/>
      <c r="S861" s="252"/>
      <c r="T861" s="25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4" t="s">
        <v>182</v>
      </c>
      <c r="AU861" s="254" t="s">
        <v>193</v>
      </c>
      <c r="AV861" s="13" t="s">
        <v>83</v>
      </c>
      <c r="AW861" s="13" t="s">
        <v>34</v>
      </c>
      <c r="AX861" s="13" t="s">
        <v>76</v>
      </c>
      <c r="AY861" s="254" t="s">
        <v>171</v>
      </c>
    </row>
    <row r="862" s="13" customFormat="1">
      <c r="A862" s="13"/>
      <c r="B862" s="244"/>
      <c r="C862" s="245"/>
      <c r="D862" s="246" t="s">
        <v>182</v>
      </c>
      <c r="E862" s="247" t="s">
        <v>1</v>
      </c>
      <c r="F862" s="248" t="s">
        <v>184</v>
      </c>
      <c r="G862" s="245"/>
      <c r="H862" s="247" t="s">
        <v>1</v>
      </c>
      <c r="I862" s="249"/>
      <c r="J862" s="245"/>
      <c r="K862" s="245"/>
      <c r="L862" s="250"/>
      <c r="M862" s="251"/>
      <c r="N862" s="252"/>
      <c r="O862" s="252"/>
      <c r="P862" s="252"/>
      <c r="Q862" s="252"/>
      <c r="R862" s="252"/>
      <c r="S862" s="252"/>
      <c r="T862" s="25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54" t="s">
        <v>182</v>
      </c>
      <c r="AU862" s="254" t="s">
        <v>193</v>
      </c>
      <c r="AV862" s="13" t="s">
        <v>83</v>
      </c>
      <c r="AW862" s="13" t="s">
        <v>34</v>
      </c>
      <c r="AX862" s="13" t="s">
        <v>76</v>
      </c>
      <c r="AY862" s="254" t="s">
        <v>171</v>
      </c>
    </row>
    <row r="863" s="13" customFormat="1">
      <c r="A863" s="13"/>
      <c r="B863" s="244"/>
      <c r="C863" s="245"/>
      <c r="D863" s="246" t="s">
        <v>182</v>
      </c>
      <c r="E863" s="247" t="s">
        <v>1</v>
      </c>
      <c r="F863" s="248" t="s">
        <v>780</v>
      </c>
      <c r="G863" s="245"/>
      <c r="H863" s="247" t="s">
        <v>1</v>
      </c>
      <c r="I863" s="249"/>
      <c r="J863" s="245"/>
      <c r="K863" s="245"/>
      <c r="L863" s="250"/>
      <c r="M863" s="251"/>
      <c r="N863" s="252"/>
      <c r="O863" s="252"/>
      <c r="P863" s="252"/>
      <c r="Q863" s="252"/>
      <c r="R863" s="252"/>
      <c r="S863" s="252"/>
      <c r="T863" s="25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4" t="s">
        <v>182</v>
      </c>
      <c r="AU863" s="254" t="s">
        <v>193</v>
      </c>
      <c r="AV863" s="13" t="s">
        <v>83</v>
      </c>
      <c r="AW863" s="13" t="s">
        <v>34</v>
      </c>
      <c r="AX863" s="13" t="s">
        <v>76</v>
      </c>
      <c r="AY863" s="254" t="s">
        <v>171</v>
      </c>
    </row>
    <row r="864" s="14" customFormat="1">
      <c r="A864" s="14"/>
      <c r="B864" s="255"/>
      <c r="C864" s="256"/>
      <c r="D864" s="246" t="s">
        <v>182</v>
      </c>
      <c r="E864" s="257" t="s">
        <v>1</v>
      </c>
      <c r="F864" s="258" t="s">
        <v>852</v>
      </c>
      <c r="G864" s="256"/>
      <c r="H864" s="259">
        <v>7.3312499999999998</v>
      </c>
      <c r="I864" s="260"/>
      <c r="J864" s="256"/>
      <c r="K864" s="256"/>
      <c r="L864" s="261"/>
      <c r="M864" s="262"/>
      <c r="N864" s="263"/>
      <c r="O864" s="263"/>
      <c r="P864" s="263"/>
      <c r="Q864" s="263"/>
      <c r="R864" s="263"/>
      <c r="S864" s="263"/>
      <c r="T864" s="26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5" t="s">
        <v>182</v>
      </c>
      <c r="AU864" s="265" t="s">
        <v>193</v>
      </c>
      <c r="AV864" s="14" t="s">
        <v>85</v>
      </c>
      <c r="AW864" s="14" t="s">
        <v>34</v>
      </c>
      <c r="AX864" s="14" t="s">
        <v>76</v>
      </c>
      <c r="AY864" s="265" t="s">
        <v>171</v>
      </c>
    </row>
    <row r="865" s="13" customFormat="1">
      <c r="A865" s="13"/>
      <c r="B865" s="244"/>
      <c r="C865" s="245"/>
      <c r="D865" s="246" t="s">
        <v>182</v>
      </c>
      <c r="E865" s="247" t="s">
        <v>1</v>
      </c>
      <c r="F865" s="248" t="s">
        <v>530</v>
      </c>
      <c r="G865" s="245"/>
      <c r="H865" s="247" t="s">
        <v>1</v>
      </c>
      <c r="I865" s="249"/>
      <c r="J865" s="245"/>
      <c r="K865" s="245"/>
      <c r="L865" s="250"/>
      <c r="M865" s="251"/>
      <c r="N865" s="252"/>
      <c r="O865" s="252"/>
      <c r="P865" s="252"/>
      <c r="Q865" s="252"/>
      <c r="R865" s="252"/>
      <c r="S865" s="252"/>
      <c r="T865" s="25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54" t="s">
        <v>182</v>
      </c>
      <c r="AU865" s="254" t="s">
        <v>193</v>
      </c>
      <c r="AV865" s="13" t="s">
        <v>83</v>
      </c>
      <c r="AW865" s="13" t="s">
        <v>34</v>
      </c>
      <c r="AX865" s="13" t="s">
        <v>76</v>
      </c>
      <c r="AY865" s="254" t="s">
        <v>171</v>
      </c>
    </row>
    <row r="866" s="14" customFormat="1">
      <c r="A866" s="14"/>
      <c r="B866" s="255"/>
      <c r="C866" s="256"/>
      <c r="D866" s="246" t="s">
        <v>182</v>
      </c>
      <c r="E866" s="257" t="s">
        <v>1</v>
      </c>
      <c r="F866" s="258" t="s">
        <v>853</v>
      </c>
      <c r="G866" s="256"/>
      <c r="H866" s="259">
        <v>4.3285</v>
      </c>
      <c r="I866" s="260"/>
      <c r="J866" s="256"/>
      <c r="K866" s="256"/>
      <c r="L866" s="261"/>
      <c r="M866" s="262"/>
      <c r="N866" s="263"/>
      <c r="O866" s="263"/>
      <c r="P866" s="263"/>
      <c r="Q866" s="263"/>
      <c r="R866" s="263"/>
      <c r="S866" s="263"/>
      <c r="T866" s="26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5" t="s">
        <v>182</v>
      </c>
      <c r="AU866" s="265" t="s">
        <v>193</v>
      </c>
      <c r="AV866" s="14" t="s">
        <v>85</v>
      </c>
      <c r="AW866" s="14" t="s">
        <v>34</v>
      </c>
      <c r="AX866" s="14" t="s">
        <v>76</v>
      </c>
      <c r="AY866" s="265" t="s">
        <v>171</v>
      </c>
    </row>
    <row r="867" s="2" customFormat="1" ht="21.75" customHeight="1">
      <c r="A867" s="38"/>
      <c r="B867" s="39"/>
      <c r="C867" s="226" t="s">
        <v>854</v>
      </c>
      <c r="D867" s="226" t="s">
        <v>173</v>
      </c>
      <c r="E867" s="227" t="s">
        <v>855</v>
      </c>
      <c r="F867" s="228" t="s">
        <v>856</v>
      </c>
      <c r="G867" s="229" t="s">
        <v>292</v>
      </c>
      <c r="H867" s="230">
        <v>94.117999999999995</v>
      </c>
      <c r="I867" s="231"/>
      <c r="J867" s="232">
        <f>ROUND(I867*H867,2)</f>
        <v>0</v>
      </c>
      <c r="K867" s="228" t="s">
        <v>177</v>
      </c>
      <c r="L867" s="44"/>
      <c r="M867" s="233" t="s">
        <v>1</v>
      </c>
      <c r="N867" s="234" t="s">
        <v>41</v>
      </c>
      <c r="O867" s="91"/>
      <c r="P867" s="235">
        <f>O867*H867</f>
        <v>0</v>
      </c>
      <c r="Q867" s="235">
        <v>0</v>
      </c>
      <c r="R867" s="235">
        <f>Q867*H867</f>
        <v>0</v>
      </c>
      <c r="S867" s="235">
        <v>0</v>
      </c>
      <c r="T867" s="236">
        <f>S867*H867</f>
        <v>0</v>
      </c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R867" s="237" t="s">
        <v>178</v>
      </c>
      <c r="AT867" s="237" t="s">
        <v>173</v>
      </c>
      <c r="AU867" s="237" t="s">
        <v>193</v>
      </c>
      <c r="AY867" s="17" t="s">
        <v>171</v>
      </c>
      <c r="BE867" s="238">
        <f>IF(N867="základní",J867,0)</f>
        <v>0</v>
      </c>
      <c r="BF867" s="238">
        <f>IF(N867="snížená",J867,0)</f>
        <v>0</v>
      </c>
      <c r="BG867" s="238">
        <f>IF(N867="zákl. přenesená",J867,0)</f>
        <v>0</v>
      </c>
      <c r="BH867" s="238">
        <f>IF(N867="sníž. přenesená",J867,0)</f>
        <v>0</v>
      </c>
      <c r="BI867" s="238">
        <f>IF(N867="nulová",J867,0)</f>
        <v>0</v>
      </c>
      <c r="BJ867" s="17" t="s">
        <v>83</v>
      </c>
      <c r="BK867" s="238">
        <f>ROUND(I867*H867,2)</f>
        <v>0</v>
      </c>
      <c r="BL867" s="17" t="s">
        <v>178</v>
      </c>
      <c r="BM867" s="237" t="s">
        <v>857</v>
      </c>
    </row>
    <row r="868" s="2" customFormat="1">
      <c r="A868" s="38"/>
      <c r="B868" s="39"/>
      <c r="C868" s="40"/>
      <c r="D868" s="239" t="s">
        <v>180</v>
      </c>
      <c r="E868" s="40"/>
      <c r="F868" s="240" t="s">
        <v>858</v>
      </c>
      <c r="G868" s="40"/>
      <c r="H868" s="40"/>
      <c r="I868" s="241"/>
      <c r="J868" s="40"/>
      <c r="K868" s="40"/>
      <c r="L868" s="44"/>
      <c r="M868" s="242"/>
      <c r="N868" s="243"/>
      <c r="O868" s="91"/>
      <c r="P868" s="91"/>
      <c r="Q868" s="91"/>
      <c r="R868" s="91"/>
      <c r="S868" s="91"/>
      <c r="T868" s="92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T868" s="17" t="s">
        <v>180</v>
      </c>
      <c r="AU868" s="17" t="s">
        <v>193</v>
      </c>
    </row>
    <row r="869" s="13" customFormat="1">
      <c r="A869" s="13"/>
      <c r="B869" s="244"/>
      <c r="C869" s="245"/>
      <c r="D869" s="246" t="s">
        <v>182</v>
      </c>
      <c r="E869" s="247" t="s">
        <v>1</v>
      </c>
      <c r="F869" s="248" t="s">
        <v>183</v>
      </c>
      <c r="G869" s="245"/>
      <c r="H869" s="247" t="s">
        <v>1</v>
      </c>
      <c r="I869" s="249"/>
      <c r="J869" s="245"/>
      <c r="K869" s="245"/>
      <c r="L869" s="250"/>
      <c r="M869" s="251"/>
      <c r="N869" s="252"/>
      <c r="O869" s="252"/>
      <c r="P869" s="252"/>
      <c r="Q869" s="252"/>
      <c r="R869" s="252"/>
      <c r="S869" s="252"/>
      <c r="T869" s="25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4" t="s">
        <v>182</v>
      </c>
      <c r="AU869" s="254" t="s">
        <v>193</v>
      </c>
      <c r="AV869" s="13" t="s">
        <v>83</v>
      </c>
      <c r="AW869" s="13" t="s">
        <v>34</v>
      </c>
      <c r="AX869" s="13" t="s">
        <v>76</v>
      </c>
      <c r="AY869" s="254" t="s">
        <v>171</v>
      </c>
    </row>
    <row r="870" s="13" customFormat="1">
      <c r="A870" s="13"/>
      <c r="B870" s="244"/>
      <c r="C870" s="245"/>
      <c r="D870" s="246" t="s">
        <v>182</v>
      </c>
      <c r="E870" s="247" t="s">
        <v>1</v>
      </c>
      <c r="F870" s="248" t="s">
        <v>184</v>
      </c>
      <c r="G870" s="245"/>
      <c r="H870" s="247" t="s">
        <v>1</v>
      </c>
      <c r="I870" s="249"/>
      <c r="J870" s="245"/>
      <c r="K870" s="245"/>
      <c r="L870" s="250"/>
      <c r="M870" s="251"/>
      <c r="N870" s="252"/>
      <c r="O870" s="252"/>
      <c r="P870" s="252"/>
      <c r="Q870" s="252"/>
      <c r="R870" s="252"/>
      <c r="S870" s="252"/>
      <c r="T870" s="25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4" t="s">
        <v>182</v>
      </c>
      <c r="AU870" s="254" t="s">
        <v>193</v>
      </c>
      <c r="AV870" s="13" t="s">
        <v>83</v>
      </c>
      <c r="AW870" s="13" t="s">
        <v>34</v>
      </c>
      <c r="AX870" s="13" t="s">
        <v>76</v>
      </c>
      <c r="AY870" s="254" t="s">
        <v>171</v>
      </c>
    </row>
    <row r="871" s="14" customFormat="1">
      <c r="A871" s="14"/>
      <c r="B871" s="255"/>
      <c r="C871" s="256"/>
      <c r="D871" s="246" t="s">
        <v>182</v>
      </c>
      <c r="E871" s="257" t="s">
        <v>1</v>
      </c>
      <c r="F871" s="258" t="s">
        <v>859</v>
      </c>
      <c r="G871" s="256"/>
      <c r="H871" s="259">
        <v>94.117999999999995</v>
      </c>
      <c r="I871" s="260"/>
      <c r="J871" s="256"/>
      <c r="K871" s="256"/>
      <c r="L871" s="261"/>
      <c r="M871" s="262"/>
      <c r="N871" s="263"/>
      <c r="O871" s="263"/>
      <c r="P871" s="263"/>
      <c r="Q871" s="263"/>
      <c r="R871" s="263"/>
      <c r="S871" s="263"/>
      <c r="T871" s="26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5" t="s">
        <v>182</v>
      </c>
      <c r="AU871" s="265" t="s">
        <v>193</v>
      </c>
      <c r="AV871" s="14" t="s">
        <v>85</v>
      </c>
      <c r="AW871" s="14" t="s">
        <v>34</v>
      </c>
      <c r="AX871" s="14" t="s">
        <v>76</v>
      </c>
      <c r="AY871" s="265" t="s">
        <v>171</v>
      </c>
    </row>
    <row r="872" s="2" customFormat="1" ht="24.15" customHeight="1">
      <c r="A872" s="38"/>
      <c r="B872" s="39"/>
      <c r="C872" s="226" t="s">
        <v>860</v>
      </c>
      <c r="D872" s="226" t="s">
        <v>173</v>
      </c>
      <c r="E872" s="227" t="s">
        <v>861</v>
      </c>
      <c r="F872" s="228" t="s">
        <v>862</v>
      </c>
      <c r="G872" s="229" t="s">
        <v>292</v>
      </c>
      <c r="H872" s="230">
        <v>188.23599999999999</v>
      </c>
      <c r="I872" s="231"/>
      <c r="J872" s="232">
        <f>ROUND(I872*H872,2)</f>
        <v>0</v>
      </c>
      <c r="K872" s="228" t="s">
        <v>177</v>
      </c>
      <c r="L872" s="44"/>
      <c r="M872" s="233" t="s">
        <v>1</v>
      </c>
      <c r="N872" s="234" t="s">
        <v>41</v>
      </c>
      <c r="O872" s="91"/>
      <c r="P872" s="235">
        <f>O872*H872</f>
        <v>0</v>
      </c>
      <c r="Q872" s="235">
        <v>0</v>
      </c>
      <c r="R872" s="235">
        <f>Q872*H872</f>
        <v>0</v>
      </c>
      <c r="S872" s="235">
        <v>0</v>
      </c>
      <c r="T872" s="236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237" t="s">
        <v>178</v>
      </c>
      <c r="AT872" s="237" t="s">
        <v>173</v>
      </c>
      <c r="AU872" s="237" t="s">
        <v>193</v>
      </c>
      <c r="AY872" s="17" t="s">
        <v>171</v>
      </c>
      <c r="BE872" s="238">
        <f>IF(N872="základní",J872,0)</f>
        <v>0</v>
      </c>
      <c r="BF872" s="238">
        <f>IF(N872="snížená",J872,0)</f>
        <v>0</v>
      </c>
      <c r="BG872" s="238">
        <f>IF(N872="zákl. přenesená",J872,0)</f>
        <v>0</v>
      </c>
      <c r="BH872" s="238">
        <f>IF(N872="sníž. přenesená",J872,0)</f>
        <v>0</v>
      </c>
      <c r="BI872" s="238">
        <f>IF(N872="nulová",J872,0)</f>
        <v>0</v>
      </c>
      <c r="BJ872" s="17" t="s">
        <v>83</v>
      </c>
      <c r="BK872" s="238">
        <f>ROUND(I872*H872,2)</f>
        <v>0</v>
      </c>
      <c r="BL872" s="17" t="s">
        <v>178</v>
      </c>
      <c r="BM872" s="237" t="s">
        <v>863</v>
      </c>
    </row>
    <row r="873" s="2" customFormat="1">
      <c r="A873" s="38"/>
      <c r="B873" s="39"/>
      <c r="C873" s="40"/>
      <c r="D873" s="239" t="s">
        <v>180</v>
      </c>
      <c r="E873" s="40"/>
      <c r="F873" s="240" t="s">
        <v>864</v>
      </c>
      <c r="G873" s="40"/>
      <c r="H873" s="40"/>
      <c r="I873" s="241"/>
      <c r="J873" s="40"/>
      <c r="K873" s="40"/>
      <c r="L873" s="44"/>
      <c r="M873" s="242"/>
      <c r="N873" s="243"/>
      <c r="O873" s="91"/>
      <c r="P873" s="91"/>
      <c r="Q873" s="91"/>
      <c r="R873" s="91"/>
      <c r="S873" s="91"/>
      <c r="T873" s="92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T873" s="17" t="s">
        <v>180</v>
      </c>
      <c r="AU873" s="17" t="s">
        <v>193</v>
      </c>
    </row>
    <row r="874" s="13" customFormat="1">
      <c r="A874" s="13"/>
      <c r="B874" s="244"/>
      <c r="C874" s="245"/>
      <c r="D874" s="246" t="s">
        <v>182</v>
      </c>
      <c r="E874" s="247" t="s">
        <v>1</v>
      </c>
      <c r="F874" s="248" t="s">
        <v>183</v>
      </c>
      <c r="G874" s="245"/>
      <c r="H874" s="247" t="s">
        <v>1</v>
      </c>
      <c r="I874" s="249"/>
      <c r="J874" s="245"/>
      <c r="K874" s="245"/>
      <c r="L874" s="250"/>
      <c r="M874" s="251"/>
      <c r="N874" s="252"/>
      <c r="O874" s="252"/>
      <c r="P874" s="252"/>
      <c r="Q874" s="252"/>
      <c r="R874" s="252"/>
      <c r="S874" s="252"/>
      <c r="T874" s="25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4" t="s">
        <v>182</v>
      </c>
      <c r="AU874" s="254" t="s">
        <v>193</v>
      </c>
      <c r="AV874" s="13" t="s">
        <v>83</v>
      </c>
      <c r="AW874" s="13" t="s">
        <v>34</v>
      </c>
      <c r="AX874" s="13" t="s">
        <v>76</v>
      </c>
      <c r="AY874" s="254" t="s">
        <v>171</v>
      </c>
    </row>
    <row r="875" s="13" customFormat="1">
      <c r="A875" s="13"/>
      <c r="B875" s="244"/>
      <c r="C875" s="245"/>
      <c r="D875" s="246" t="s">
        <v>182</v>
      </c>
      <c r="E875" s="247" t="s">
        <v>1</v>
      </c>
      <c r="F875" s="248" t="s">
        <v>184</v>
      </c>
      <c r="G875" s="245"/>
      <c r="H875" s="247" t="s">
        <v>1</v>
      </c>
      <c r="I875" s="249"/>
      <c r="J875" s="245"/>
      <c r="K875" s="245"/>
      <c r="L875" s="250"/>
      <c r="M875" s="251"/>
      <c r="N875" s="252"/>
      <c r="O875" s="252"/>
      <c r="P875" s="252"/>
      <c r="Q875" s="252"/>
      <c r="R875" s="252"/>
      <c r="S875" s="252"/>
      <c r="T875" s="25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54" t="s">
        <v>182</v>
      </c>
      <c r="AU875" s="254" t="s">
        <v>193</v>
      </c>
      <c r="AV875" s="13" t="s">
        <v>83</v>
      </c>
      <c r="AW875" s="13" t="s">
        <v>34</v>
      </c>
      <c r="AX875" s="13" t="s">
        <v>76</v>
      </c>
      <c r="AY875" s="254" t="s">
        <v>171</v>
      </c>
    </row>
    <row r="876" s="14" customFormat="1">
      <c r="A876" s="14"/>
      <c r="B876" s="255"/>
      <c r="C876" s="256"/>
      <c r="D876" s="246" t="s">
        <v>182</v>
      </c>
      <c r="E876" s="257" t="s">
        <v>1</v>
      </c>
      <c r="F876" s="258" t="s">
        <v>859</v>
      </c>
      <c r="G876" s="256"/>
      <c r="H876" s="259">
        <v>94.117999999999995</v>
      </c>
      <c r="I876" s="260"/>
      <c r="J876" s="256"/>
      <c r="K876" s="256"/>
      <c r="L876" s="261"/>
      <c r="M876" s="262"/>
      <c r="N876" s="263"/>
      <c r="O876" s="263"/>
      <c r="P876" s="263"/>
      <c r="Q876" s="263"/>
      <c r="R876" s="263"/>
      <c r="S876" s="263"/>
      <c r="T876" s="26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5" t="s">
        <v>182</v>
      </c>
      <c r="AU876" s="265" t="s">
        <v>193</v>
      </c>
      <c r="AV876" s="14" t="s">
        <v>85</v>
      </c>
      <c r="AW876" s="14" t="s">
        <v>34</v>
      </c>
      <c r="AX876" s="14" t="s">
        <v>76</v>
      </c>
      <c r="AY876" s="265" t="s">
        <v>171</v>
      </c>
    </row>
    <row r="877" s="14" customFormat="1">
      <c r="A877" s="14"/>
      <c r="B877" s="255"/>
      <c r="C877" s="256"/>
      <c r="D877" s="246" t="s">
        <v>182</v>
      </c>
      <c r="E877" s="256"/>
      <c r="F877" s="258" t="s">
        <v>865</v>
      </c>
      <c r="G877" s="256"/>
      <c r="H877" s="259">
        <v>188.23599999999999</v>
      </c>
      <c r="I877" s="260"/>
      <c r="J877" s="256"/>
      <c r="K877" s="256"/>
      <c r="L877" s="261"/>
      <c r="M877" s="262"/>
      <c r="N877" s="263"/>
      <c r="O877" s="263"/>
      <c r="P877" s="263"/>
      <c r="Q877" s="263"/>
      <c r="R877" s="263"/>
      <c r="S877" s="263"/>
      <c r="T877" s="26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5" t="s">
        <v>182</v>
      </c>
      <c r="AU877" s="265" t="s">
        <v>193</v>
      </c>
      <c r="AV877" s="14" t="s">
        <v>85</v>
      </c>
      <c r="AW877" s="14" t="s">
        <v>4</v>
      </c>
      <c r="AX877" s="14" t="s">
        <v>83</v>
      </c>
      <c r="AY877" s="265" t="s">
        <v>171</v>
      </c>
    </row>
    <row r="878" s="12" customFormat="1" ht="22.8" customHeight="1">
      <c r="A878" s="12"/>
      <c r="B878" s="210"/>
      <c r="C878" s="211"/>
      <c r="D878" s="212" t="s">
        <v>75</v>
      </c>
      <c r="E878" s="224" t="s">
        <v>225</v>
      </c>
      <c r="F878" s="224" t="s">
        <v>866</v>
      </c>
      <c r="G878" s="211"/>
      <c r="H878" s="211"/>
      <c r="I878" s="214"/>
      <c r="J878" s="225">
        <f>BK878</f>
        <v>0</v>
      </c>
      <c r="K878" s="211"/>
      <c r="L878" s="216"/>
      <c r="M878" s="217"/>
      <c r="N878" s="218"/>
      <c r="O878" s="218"/>
      <c r="P878" s="219">
        <f>P879+P952+P984+P1423</f>
        <v>0</v>
      </c>
      <c r="Q878" s="218"/>
      <c r="R878" s="219">
        <f>R879+R952+R984+R1423</f>
        <v>1.1068420000000001</v>
      </c>
      <c r="S878" s="218"/>
      <c r="T878" s="220">
        <f>T879+T952+T984+T1423</f>
        <v>49.204828249999998</v>
      </c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R878" s="221" t="s">
        <v>83</v>
      </c>
      <c r="AT878" s="222" t="s">
        <v>75</v>
      </c>
      <c r="AU878" s="222" t="s">
        <v>83</v>
      </c>
      <c r="AY878" s="221" t="s">
        <v>171</v>
      </c>
      <c r="BK878" s="223">
        <f>BK879+BK952+BK984+BK1423</f>
        <v>0</v>
      </c>
    </row>
    <row r="879" s="12" customFormat="1" ht="20.88" customHeight="1">
      <c r="A879" s="12"/>
      <c r="B879" s="210"/>
      <c r="C879" s="211"/>
      <c r="D879" s="212" t="s">
        <v>75</v>
      </c>
      <c r="E879" s="224" t="s">
        <v>775</v>
      </c>
      <c r="F879" s="224" t="s">
        <v>867</v>
      </c>
      <c r="G879" s="211"/>
      <c r="H879" s="211"/>
      <c r="I879" s="214"/>
      <c r="J879" s="225">
        <f>BK879</f>
        <v>0</v>
      </c>
      <c r="K879" s="211"/>
      <c r="L879" s="216"/>
      <c r="M879" s="217"/>
      <c r="N879" s="218"/>
      <c r="O879" s="218"/>
      <c r="P879" s="219">
        <f>SUM(P880:P951)</f>
        <v>0</v>
      </c>
      <c r="Q879" s="218"/>
      <c r="R879" s="219">
        <f>SUM(R880:R951)</f>
        <v>0</v>
      </c>
      <c r="S879" s="218"/>
      <c r="T879" s="220">
        <f>SUM(T880:T951)</f>
        <v>0</v>
      </c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R879" s="221" t="s">
        <v>83</v>
      </c>
      <c r="AT879" s="222" t="s">
        <v>75</v>
      </c>
      <c r="AU879" s="222" t="s">
        <v>85</v>
      </c>
      <c r="AY879" s="221" t="s">
        <v>171</v>
      </c>
      <c r="BK879" s="223">
        <f>SUM(BK880:BK951)</f>
        <v>0</v>
      </c>
    </row>
    <row r="880" s="2" customFormat="1" ht="33" customHeight="1">
      <c r="A880" s="38"/>
      <c r="B880" s="39"/>
      <c r="C880" s="226" t="s">
        <v>868</v>
      </c>
      <c r="D880" s="226" t="s">
        <v>173</v>
      </c>
      <c r="E880" s="227" t="s">
        <v>869</v>
      </c>
      <c r="F880" s="228" t="s">
        <v>870</v>
      </c>
      <c r="G880" s="229" t="s">
        <v>292</v>
      </c>
      <c r="H880" s="230">
        <v>92.25</v>
      </c>
      <c r="I880" s="231"/>
      <c r="J880" s="232">
        <f>ROUND(I880*H880,2)</f>
        <v>0</v>
      </c>
      <c r="K880" s="228" t="s">
        <v>177</v>
      </c>
      <c r="L880" s="44"/>
      <c r="M880" s="233" t="s">
        <v>1</v>
      </c>
      <c r="N880" s="234" t="s">
        <v>41</v>
      </c>
      <c r="O880" s="91"/>
      <c r="P880" s="235">
        <f>O880*H880</f>
        <v>0</v>
      </c>
      <c r="Q880" s="235">
        <v>0</v>
      </c>
      <c r="R880" s="235">
        <f>Q880*H880</f>
        <v>0</v>
      </c>
      <c r="S880" s="235">
        <v>0</v>
      </c>
      <c r="T880" s="236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37" t="s">
        <v>178</v>
      </c>
      <c r="AT880" s="237" t="s">
        <v>173</v>
      </c>
      <c r="AU880" s="237" t="s">
        <v>193</v>
      </c>
      <c r="AY880" s="17" t="s">
        <v>171</v>
      </c>
      <c r="BE880" s="238">
        <f>IF(N880="základní",J880,0)</f>
        <v>0</v>
      </c>
      <c r="BF880" s="238">
        <f>IF(N880="snížená",J880,0)</f>
        <v>0</v>
      </c>
      <c r="BG880" s="238">
        <f>IF(N880="zákl. přenesená",J880,0)</f>
        <v>0</v>
      </c>
      <c r="BH880" s="238">
        <f>IF(N880="sníž. přenesená",J880,0)</f>
        <v>0</v>
      </c>
      <c r="BI880" s="238">
        <f>IF(N880="nulová",J880,0)</f>
        <v>0</v>
      </c>
      <c r="BJ880" s="17" t="s">
        <v>83</v>
      </c>
      <c r="BK880" s="238">
        <f>ROUND(I880*H880,2)</f>
        <v>0</v>
      </c>
      <c r="BL880" s="17" t="s">
        <v>178</v>
      </c>
      <c r="BM880" s="237" t="s">
        <v>871</v>
      </c>
    </row>
    <row r="881" s="2" customFormat="1">
      <c r="A881" s="38"/>
      <c r="B881" s="39"/>
      <c r="C881" s="40"/>
      <c r="D881" s="239" t="s">
        <v>180</v>
      </c>
      <c r="E881" s="40"/>
      <c r="F881" s="240" t="s">
        <v>872</v>
      </c>
      <c r="G881" s="40"/>
      <c r="H881" s="40"/>
      <c r="I881" s="241"/>
      <c r="J881" s="40"/>
      <c r="K881" s="40"/>
      <c r="L881" s="44"/>
      <c r="M881" s="242"/>
      <c r="N881" s="243"/>
      <c r="O881" s="91"/>
      <c r="P881" s="91"/>
      <c r="Q881" s="91"/>
      <c r="R881" s="91"/>
      <c r="S881" s="91"/>
      <c r="T881" s="92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180</v>
      </c>
      <c r="AU881" s="17" t="s">
        <v>193</v>
      </c>
    </row>
    <row r="882" s="13" customFormat="1">
      <c r="A882" s="13"/>
      <c r="B882" s="244"/>
      <c r="C882" s="245"/>
      <c r="D882" s="246" t="s">
        <v>182</v>
      </c>
      <c r="E882" s="247" t="s">
        <v>1</v>
      </c>
      <c r="F882" s="248" t="s">
        <v>236</v>
      </c>
      <c r="G882" s="245"/>
      <c r="H882" s="247" t="s">
        <v>1</v>
      </c>
      <c r="I882" s="249"/>
      <c r="J882" s="245"/>
      <c r="K882" s="245"/>
      <c r="L882" s="250"/>
      <c r="M882" s="251"/>
      <c r="N882" s="252"/>
      <c r="O882" s="252"/>
      <c r="P882" s="252"/>
      <c r="Q882" s="252"/>
      <c r="R882" s="252"/>
      <c r="S882" s="252"/>
      <c r="T882" s="25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4" t="s">
        <v>182</v>
      </c>
      <c r="AU882" s="254" t="s">
        <v>193</v>
      </c>
      <c r="AV882" s="13" t="s">
        <v>83</v>
      </c>
      <c r="AW882" s="13" t="s">
        <v>34</v>
      </c>
      <c r="AX882" s="13" t="s">
        <v>76</v>
      </c>
      <c r="AY882" s="254" t="s">
        <v>171</v>
      </c>
    </row>
    <row r="883" s="13" customFormat="1">
      <c r="A883" s="13"/>
      <c r="B883" s="244"/>
      <c r="C883" s="245"/>
      <c r="D883" s="246" t="s">
        <v>182</v>
      </c>
      <c r="E883" s="247" t="s">
        <v>1</v>
      </c>
      <c r="F883" s="248" t="s">
        <v>184</v>
      </c>
      <c r="G883" s="245"/>
      <c r="H883" s="247" t="s">
        <v>1</v>
      </c>
      <c r="I883" s="249"/>
      <c r="J883" s="245"/>
      <c r="K883" s="245"/>
      <c r="L883" s="250"/>
      <c r="M883" s="251"/>
      <c r="N883" s="252"/>
      <c r="O883" s="252"/>
      <c r="P883" s="252"/>
      <c r="Q883" s="252"/>
      <c r="R883" s="252"/>
      <c r="S883" s="252"/>
      <c r="T883" s="25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54" t="s">
        <v>182</v>
      </c>
      <c r="AU883" s="254" t="s">
        <v>193</v>
      </c>
      <c r="AV883" s="13" t="s">
        <v>83</v>
      </c>
      <c r="AW883" s="13" t="s">
        <v>34</v>
      </c>
      <c r="AX883" s="13" t="s">
        <v>76</v>
      </c>
      <c r="AY883" s="254" t="s">
        <v>171</v>
      </c>
    </row>
    <row r="884" s="13" customFormat="1">
      <c r="A884" s="13"/>
      <c r="B884" s="244"/>
      <c r="C884" s="245"/>
      <c r="D884" s="246" t="s">
        <v>182</v>
      </c>
      <c r="E884" s="247" t="s">
        <v>1</v>
      </c>
      <c r="F884" s="248" t="s">
        <v>312</v>
      </c>
      <c r="G884" s="245"/>
      <c r="H884" s="247" t="s">
        <v>1</v>
      </c>
      <c r="I884" s="249"/>
      <c r="J884" s="245"/>
      <c r="K884" s="245"/>
      <c r="L884" s="250"/>
      <c r="M884" s="251"/>
      <c r="N884" s="252"/>
      <c r="O884" s="252"/>
      <c r="P884" s="252"/>
      <c r="Q884" s="252"/>
      <c r="R884" s="252"/>
      <c r="S884" s="252"/>
      <c r="T884" s="25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4" t="s">
        <v>182</v>
      </c>
      <c r="AU884" s="254" t="s">
        <v>193</v>
      </c>
      <c r="AV884" s="13" t="s">
        <v>83</v>
      </c>
      <c r="AW884" s="13" t="s">
        <v>34</v>
      </c>
      <c r="AX884" s="13" t="s">
        <v>76</v>
      </c>
      <c r="AY884" s="254" t="s">
        <v>171</v>
      </c>
    </row>
    <row r="885" s="14" customFormat="1">
      <c r="A885" s="14"/>
      <c r="B885" s="255"/>
      <c r="C885" s="256"/>
      <c r="D885" s="246" t="s">
        <v>182</v>
      </c>
      <c r="E885" s="257" t="s">
        <v>1</v>
      </c>
      <c r="F885" s="258" t="s">
        <v>873</v>
      </c>
      <c r="G885" s="256"/>
      <c r="H885" s="259">
        <v>92.25</v>
      </c>
      <c r="I885" s="260"/>
      <c r="J885" s="256"/>
      <c r="K885" s="256"/>
      <c r="L885" s="261"/>
      <c r="M885" s="262"/>
      <c r="N885" s="263"/>
      <c r="O885" s="263"/>
      <c r="P885" s="263"/>
      <c r="Q885" s="263"/>
      <c r="R885" s="263"/>
      <c r="S885" s="263"/>
      <c r="T885" s="26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5" t="s">
        <v>182</v>
      </c>
      <c r="AU885" s="265" t="s">
        <v>193</v>
      </c>
      <c r="AV885" s="14" t="s">
        <v>85</v>
      </c>
      <c r="AW885" s="14" t="s">
        <v>34</v>
      </c>
      <c r="AX885" s="14" t="s">
        <v>76</v>
      </c>
      <c r="AY885" s="265" t="s">
        <v>171</v>
      </c>
    </row>
    <row r="886" s="2" customFormat="1" ht="37.8" customHeight="1">
      <c r="A886" s="38"/>
      <c r="B886" s="39"/>
      <c r="C886" s="226" t="s">
        <v>874</v>
      </c>
      <c r="D886" s="226" t="s">
        <v>173</v>
      </c>
      <c r="E886" s="227" t="s">
        <v>875</v>
      </c>
      <c r="F886" s="228" t="s">
        <v>876</v>
      </c>
      <c r="G886" s="229" t="s">
        <v>292</v>
      </c>
      <c r="H886" s="230">
        <v>5535</v>
      </c>
      <c r="I886" s="231"/>
      <c r="J886" s="232">
        <f>ROUND(I886*H886,2)</f>
        <v>0</v>
      </c>
      <c r="K886" s="228" t="s">
        <v>177</v>
      </c>
      <c r="L886" s="44"/>
      <c r="M886" s="233" t="s">
        <v>1</v>
      </c>
      <c r="N886" s="234" t="s">
        <v>41</v>
      </c>
      <c r="O886" s="91"/>
      <c r="P886" s="235">
        <f>O886*H886</f>
        <v>0</v>
      </c>
      <c r="Q886" s="235">
        <v>0</v>
      </c>
      <c r="R886" s="235">
        <f>Q886*H886</f>
        <v>0</v>
      </c>
      <c r="S886" s="235">
        <v>0</v>
      </c>
      <c r="T886" s="236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37" t="s">
        <v>178</v>
      </c>
      <c r="AT886" s="237" t="s">
        <v>173</v>
      </c>
      <c r="AU886" s="237" t="s">
        <v>193</v>
      </c>
      <c r="AY886" s="17" t="s">
        <v>171</v>
      </c>
      <c r="BE886" s="238">
        <f>IF(N886="základní",J886,0)</f>
        <v>0</v>
      </c>
      <c r="BF886" s="238">
        <f>IF(N886="snížená",J886,0)</f>
        <v>0</v>
      </c>
      <c r="BG886" s="238">
        <f>IF(N886="zákl. přenesená",J886,0)</f>
        <v>0</v>
      </c>
      <c r="BH886" s="238">
        <f>IF(N886="sníž. přenesená",J886,0)</f>
        <v>0</v>
      </c>
      <c r="BI886" s="238">
        <f>IF(N886="nulová",J886,0)</f>
        <v>0</v>
      </c>
      <c r="BJ886" s="17" t="s">
        <v>83</v>
      </c>
      <c r="BK886" s="238">
        <f>ROUND(I886*H886,2)</f>
        <v>0</v>
      </c>
      <c r="BL886" s="17" t="s">
        <v>178</v>
      </c>
      <c r="BM886" s="237" t="s">
        <v>877</v>
      </c>
    </row>
    <row r="887" s="2" customFormat="1">
      <c r="A887" s="38"/>
      <c r="B887" s="39"/>
      <c r="C887" s="40"/>
      <c r="D887" s="239" t="s">
        <v>180</v>
      </c>
      <c r="E887" s="40"/>
      <c r="F887" s="240" t="s">
        <v>878</v>
      </c>
      <c r="G887" s="40"/>
      <c r="H887" s="40"/>
      <c r="I887" s="241"/>
      <c r="J887" s="40"/>
      <c r="K887" s="40"/>
      <c r="L887" s="44"/>
      <c r="M887" s="242"/>
      <c r="N887" s="243"/>
      <c r="O887" s="91"/>
      <c r="P887" s="91"/>
      <c r="Q887" s="91"/>
      <c r="R887" s="91"/>
      <c r="S887" s="91"/>
      <c r="T887" s="92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7" t="s">
        <v>180</v>
      </c>
      <c r="AU887" s="17" t="s">
        <v>193</v>
      </c>
    </row>
    <row r="888" s="13" customFormat="1">
      <c r="A888" s="13"/>
      <c r="B888" s="244"/>
      <c r="C888" s="245"/>
      <c r="D888" s="246" t="s">
        <v>182</v>
      </c>
      <c r="E888" s="247" t="s">
        <v>1</v>
      </c>
      <c r="F888" s="248" t="s">
        <v>879</v>
      </c>
      <c r="G888" s="245"/>
      <c r="H888" s="247" t="s">
        <v>1</v>
      </c>
      <c r="I888" s="249"/>
      <c r="J888" s="245"/>
      <c r="K888" s="245"/>
      <c r="L888" s="250"/>
      <c r="M888" s="251"/>
      <c r="N888" s="252"/>
      <c r="O888" s="252"/>
      <c r="P888" s="252"/>
      <c r="Q888" s="252"/>
      <c r="R888" s="252"/>
      <c r="S888" s="252"/>
      <c r="T888" s="25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4" t="s">
        <v>182</v>
      </c>
      <c r="AU888" s="254" t="s">
        <v>193</v>
      </c>
      <c r="AV888" s="13" t="s">
        <v>83</v>
      </c>
      <c r="AW888" s="13" t="s">
        <v>34</v>
      </c>
      <c r="AX888" s="13" t="s">
        <v>76</v>
      </c>
      <c r="AY888" s="254" t="s">
        <v>171</v>
      </c>
    </row>
    <row r="889" s="14" customFormat="1">
      <c r="A889" s="14"/>
      <c r="B889" s="255"/>
      <c r="C889" s="256"/>
      <c r="D889" s="246" t="s">
        <v>182</v>
      </c>
      <c r="E889" s="257" t="s">
        <v>1</v>
      </c>
      <c r="F889" s="258" t="s">
        <v>880</v>
      </c>
      <c r="G889" s="256"/>
      <c r="H889" s="259">
        <v>5535</v>
      </c>
      <c r="I889" s="260"/>
      <c r="J889" s="256"/>
      <c r="K889" s="256"/>
      <c r="L889" s="261"/>
      <c r="M889" s="262"/>
      <c r="N889" s="263"/>
      <c r="O889" s="263"/>
      <c r="P889" s="263"/>
      <c r="Q889" s="263"/>
      <c r="R889" s="263"/>
      <c r="S889" s="263"/>
      <c r="T889" s="26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5" t="s">
        <v>182</v>
      </c>
      <c r="AU889" s="265" t="s">
        <v>193</v>
      </c>
      <c r="AV889" s="14" t="s">
        <v>85</v>
      </c>
      <c r="AW889" s="14" t="s">
        <v>34</v>
      </c>
      <c r="AX889" s="14" t="s">
        <v>76</v>
      </c>
      <c r="AY889" s="265" t="s">
        <v>171</v>
      </c>
    </row>
    <row r="890" s="2" customFormat="1" ht="44.25" customHeight="1">
      <c r="A890" s="38"/>
      <c r="B890" s="39"/>
      <c r="C890" s="226" t="s">
        <v>881</v>
      </c>
      <c r="D890" s="226" t="s">
        <v>173</v>
      </c>
      <c r="E890" s="227" t="s">
        <v>882</v>
      </c>
      <c r="F890" s="228" t="s">
        <v>883</v>
      </c>
      <c r="G890" s="229" t="s">
        <v>492</v>
      </c>
      <c r="H890" s="230">
        <v>1</v>
      </c>
      <c r="I890" s="231"/>
      <c r="J890" s="232">
        <f>ROUND(I890*H890,2)</f>
        <v>0</v>
      </c>
      <c r="K890" s="228" t="s">
        <v>177</v>
      </c>
      <c r="L890" s="44"/>
      <c r="M890" s="233" t="s">
        <v>1</v>
      </c>
      <c r="N890" s="234" t="s">
        <v>41</v>
      </c>
      <c r="O890" s="91"/>
      <c r="P890" s="235">
        <f>O890*H890</f>
        <v>0</v>
      </c>
      <c r="Q890" s="235">
        <v>0</v>
      </c>
      <c r="R890" s="235">
        <f>Q890*H890</f>
        <v>0</v>
      </c>
      <c r="S890" s="235">
        <v>0</v>
      </c>
      <c r="T890" s="236">
        <f>S890*H890</f>
        <v>0</v>
      </c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R890" s="237" t="s">
        <v>178</v>
      </c>
      <c r="AT890" s="237" t="s">
        <v>173</v>
      </c>
      <c r="AU890" s="237" t="s">
        <v>193</v>
      </c>
      <c r="AY890" s="17" t="s">
        <v>171</v>
      </c>
      <c r="BE890" s="238">
        <f>IF(N890="základní",J890,0)</f>
        <v>0</v>
      </c>
      <c r="BF890" s="238">
        <f>IF(N890="snížená",J890,0)</f>
        <v>0</v>
      </c>
      <c r="BG890" s="238">
        <f>IF(N890="zákl. přenesená",J890,0)</f>
        <v>0</v>
      </c>
      <c r="BH890" s="238">
        <f>IF(N890="sníž. přenesená",J890,0)</f>
        <v>0</v>
      </c>
      <c r="BI890" s="238">
        <f>IF(N890="nulová",J890,0)</f>
        <v>0</v>
      </c>
      <c r="BJ890" s="17" t="s">
        <v>83</v>
      </c>
      <c r="BK890" s="238">
        <f>ROUND(I890*H890,2)</f>
        <v>0</v>
      </c>
      <c r="BL890" s="17" t="s">
        <v>178</v>
      </c>
      <c r="BM890" s="237" t="s">
        <v>884</v>
      </c>
    </row>
    <row r="891" s="2" customFormat="1">
      <c r="A891" s="38"/>
      <c r="B891" s="39"/>
      <c r="C891" s="40"/>
      <c r="D891" s="239" t="s">
        <v>180</v>
      </c>
      <c r="E891" s="40"/>
      <c r="F891" s="240" t="s">
        <v>885</v>
      </c>
      <c r="G891" s="40"/>
      <c r="H891" s="40"/>
      <c r="I891" s="241"/>
      <c r="J891" s="40"/>
      <c r="K891" s="40"/>
      <c r="L891" s="44"/>
      <c r="M891" s="242"/>
      <c r="N891" s="243"/>
      <c r="O891" s="91"/>
      <c r="P891" s="91"/>
      <c r="Q891" s="91"/>
      <c r="R891" s="91"/>
      <c r="S891" s="91"/>
      <c r="T891" s="92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T891" s="17" t="s">
        <v>180</v>
      </c>
      <c r="AU891" s="17" t="s">
        <v>193</v>
      </c>
    </row>
    <row r="892" s="13" customFormat="1">
      <c r="A892" s="13"/>
      <c r="B892" s="244"/>
      <c r="C892" s="245"/>
      <c r="D892" s="246" t="s">
        <v>182</v>
      </c>
      <c r="E892" s="247" t="s">
        <v>1</v>
      </c>
      <c r="F892" s="248" t="s">
        <v>886</v>
      </c>
      <c r="G892" s="245"/>
      <c r="H892" s="247" t="s">
        <v>1</v>
      </c>
      <c r="I892" s="249"/>
      <c r="J892" s="245"/>
      <c r="K892" s="245"/>
      <c r="L892" s="250"/>
      <c r="M892" s="251"/>
      <c r="N892" s="252"/>
      <c r="O892" s="252"/>
      <c r="P892" s="252"/>
      <c r="Q892" s="252"/>
      <c r="R892" s="252"/>
      <c r="S892" s="252"/>
      <c r="T892" s="25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4" t="s">
        <v>182</v>
      </c>
      <c r="AU892" s="254" t="s">
        <v>193</v>
      </c>
      <c r="AV892" s="13" t="s">
        <v>83</v>
      </c>
      <c r="AW892" s="13" t="s">
        <v>34</v>
      </c>
      <c r="AX892" s="13" t="s">
        <v>76</v>
      </c>
      <c r="AY892" s="254" t="s">
        <v>171</v>
      </c>
    </row>
    <row r="893" s="13" customFormat="1">
      <c r="A893" s="13"/>
      <c r="B893" s="244"/>
      <c r="C893" s="245"/>
      <c r="D893" s="246" t="s">
        <v>182</v>
      </c>
      <c r="E893" s="247" t="s">
        <v>1</v>
      </c>
      <c r="F893" s="248" t="s">
        <v>184</v>
      </c>
      <c r="G893" s="245"/>
      <c r="H893" s="247" t="s">
        <v>1</v>
      </c>
      <c r="I893" s="249"/>
      <c r="J893" s="245"/>
      <c r="K893" s="245"/>
      <c r="L893" s="250"/>
      <c r="M893" s="251"/>
      <c r="N893" s="252"/>
      <c r="O893" s="252"/>
      <c r="P893" s="252"/>
      <c r="Q893" s="252"/>
      <c r="R893" s="252"/>
      <c r="S893" s="252"/>
      <c r="T893" s="25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54" t="s">
        <v>182</v>
      </c>
      <c r="AU893" s="254" t="s">
        <v>193</v>
      </c>
      <c r="AV893" s="13" t="s">
        <v>83</v>
      </c>
      <c r="AW893" s="13" t="s">
        <v>34</v>
      </c>
      <c r="AX893" s="13" t="s">
        <v>76</v>
      </c>
      <c r="AY893" s="254" t="s">
        <v>171</v>
      </c>
    </row>
    <row r="894" s="14" customFormat="1">
      <c r="A894" s="14"/>
      <c r="B894" s="255"/>
      <c r="C894" s="256"/>
      <c r="D894" s="246" t="s">
        <v>182</v>
      </c>
      <c r="E894" s="257" t="s">
        <v>1</v>
      </c>
      <c r="F894" s="258" t="s">
        <v>83</v>
      </c>
      <c r="G894" s="256"/>
      <c r="H894" s="259">
        <v>1</v>
      </c>
      <c r="I894" s="260"/>
      <c r="J894" s="256"/>
      <c r="K894" s="256"/>
      <c r="L894" s="261"/>
      <c r="M894" s="262"/>
      <c r="N894" s="263"/>
      <c r="O894" s="263"/>
      <c r="P894" s="263"/>
      <c r="Q894" s="263"/>
      <c r="R894" s="263"/>
      <c r="S894" s="263"/>
      <c r="T894" s="26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5" t="s">
        <v>182</v>
      </c>
      <c r="AU894" s="265" t="s">
        <v>193</v>
      </c>
      <c r="AV894" s="14" t="s">
        <v>85</v>
      </c>
      <c r="AW894" s="14" t="s">
        <v>34</v>
      </c>
      <c r="AX894" s="14" t="s">
        <v>76</v>
      </c>
      <c r="AY894" s="265" t="s">
        <v>171</v>
      </c>
    </row>
    <row r="895" s="2" customFormat="1" ht="33" customHeight="1">
      <c r="A895" s="38"/>
      <c r="B895" s="39"/>
      <c r="C895" s="226" t="s">
        <v>887</v>
      </c>
      <c r="D895" s="226" t="s">
        <v>173</v>
      </c>
      <c r="E895" s="227" t="s">
        <v>888</v>
      </c>
      <c r="F895" s="228" t="s">
        <v>889</v>
      </c>
      <c r="G895" s="229" t="s">
        <v>292</v>
      </c>
      <c r="H895" s="230">
        <v>92.25</v>
      </c>
      <c r="I895" s="231"/>
      <c r="J895" s="232">
        <f>ROUND(I895*H895,2)</f>
        <v>0</v>
      </c>
      <c r="K895" s="228" t="s">
        <v>177</v>
      </c>
      <c r="L895" s="44"/>
      <c r="M895" s="233" t="s">
        <v>1</v>
      </c>
      <c r="N895" s="234" t="s">
        <v>41</v>
      </c>
      <c r="O895" s="91"/>
      <c r="P895" s="235">
        <f>O895*H895</f>
        <v>0</v>
      </c>
      <c r="Q895" s="235">
        <v>0</v>
      </c>
      <c r="R895" s="235">
        <f>Q895*H895</f>
        <v>0</v>
      </c>
      <c r="S895" s="235">
        <v>0</v>
      </c>
      <c r="T895" s="236">
        <f>S895*H895</f>
        <v>0</v>
      </c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237" t="s">
        <v>178</v>
      </c>
      <c r="AT895" s="237" t="s">
        <v>173</v>
      </c>
      <c r="AU895" s="237" t="s">
        <v>193</v>
      </c>
      <c r="AY895" s="17" t="s">
        <v>171</v>
      </c>
      <c r="BE895" s="238">
        <f>IF(N895="základní",J895,0)</f>
        <v>0</v>
      </c>
      <c r="BF895" s="238">
        <f>IF(N895="snížená",J895,0)</f>
        <v>0</v>
      </c>
      <c r="BG895" s="238">
        <f>IF(N895="zákl. přenesená",J895,0)</f>
        <v>0</v>
      </c>
      <c r="BH895" s="238">
        <f>IF(N895="sníž. přenesená",J895,0)</f>
        <v>0</v>
      </c>
      <c r="BI895" s="238">
        <f>IF(N895="nulová",J895,0)</f>
        <v>0</v>
      </c>
      <c r="BJ895" s="17" t="s">
        <v>83</v>
      </c>
      <c r="BK895" s="238">
        <f>ROUND(I895*H895,2)</f>
        <v>0</v>
      </c>
      <c r="BL895" s="17" t="s">
        <v>178</v>
      </c>
      <c r="BM895" s="237" t="s">
        <v>890</v>
      </c>
    </row>
    <row r="896" s="2" customFormat="1">
      <c r="A896" s="38"/>
      <c r="B896" s="39"/>
      <c r="C896" s="40"/>
      <c r="D896" s="239" t="s">
        <v>180</v>
      </c>
      <c r="E896" s="40"/>
      <c r="F896" s="240" t="s">
        <v>891</v>
      </c>
      <c r="G896" s="40"/>
      <c r="H896" s="40"/>
      <c r="I896" s="241"/>
      <c r="J896" s="40"/>
      <c r="K896" s="40"/>
      <c r="L896" s="44"/>
      <c r="M896" s="242"/>
      <c r="N896" s="243"/>
      <c r="O896" s="91"/>
      <c r="P896" s="91"/>
      <c r="Q896" s="91"/>
      <c r="R896" s="91"/>
      <c r="S896" s="91"/>
      <c r="T896" s="92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T896" s="17" t="s">
        <v>180</v>
      </c>
      <c r="AU896" s="17" t="s">
        <v>193</v>
      </c>
    </row>
    <row r="897" s="2" customFormat="1" ht="16.5" customHeight="1">
      <c r="A897" s="38"/>
      <c r="B897" s="39"/>
      <c r="C897" s="226" t="s">
        <v>892</v>
      </c>
      <c r="D897" s="226" t="s">
        <v>173</v>
      </c>
      <c r="E897" s="227" t="s">
        <v>893</v>
      </c>
      <c r="F897" s="228" t="s">
        <v>894</v>
      </c>
      <c r="G897" s="229" t="s">
        <v>292</v>
      </c>
      <c r="H897" s="230">
        <v>92.25</v>
      </c>
      <c r="I897" s="231"/>
      <c r="J897" s="232">
        <f>ROUND(I897*H897,2)</f>
        <v>0</v>
      </c>
      <c r="K897" s="228" t="s">
        <v>177</v>
      </c>
      <c r="L897" s="44"/>
      <c r="M897" s="233" t="s">
        <v>1</v>
      </c>
      <c r="N897" s="234" t="s">
        <v>41</v>
      </c>
      <c r="O897" s="91"/>
      <c r="P897" s="235">
        <f>O897*H897</f>
        <v>0</v>
      </c>
      <c r="Q897" s="235">
        <v>0</v>
      </c>
      <c r="R897" s="235">
        <f>Q897*H897</f>
        <v>0</v>
      </c>
      <c r="S897" s="235">
        <v>0</v>
      </c>
      <c r="T897" s="236">
        <f>S897*H897</f>
        <v>0</v>
      </c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R897" s="237" t="s">
        <v>178</v>
      </c>
      <c r="AT897" s="237" t="s">
        <v>173</v>
      </c>
      <c r="AU897" s="237" t="s">
        <v>193</v>
      </c>
      <c r="AY897" s="17" t="s">
        <v>171</v>
      </c>
      <c r="BE897" s="238">
        <f>IF(N897="základní",J897,0)</f>
        <v>0</v>
      </c>
      <c r="BF897" s="238">
        <f>IF(N897="snížená",J897,0)</f>
        <v>0</v>
      </c>
      <c r="BG897" s="238">
        <f>IF(N897="zákl. přenesená",J897,0)</f>
        <v>0</v>
      </c>
      <c r="BH897" s="238">
        <f>IF(N897="sníž. přenesená",J897,0)</f>
        <v>0</v>
      </c>
      <c r="BI897" s="238">
        <f>IF(N897="nulová",J897,0)</f>
        <v>0</v>
      </c>
      <c r="BJ897" s="17" t="s">
        <v>83</v>
      </c>
      <c r="BK897" s="238">
        <f>ROUND(I897*H897,2)</f>
        <v>0</v>
      </c>
      <c r="BL897" s="17" t="s">
        <v>178</v>
      </c>
      <c r="BM897" s="237" t="s">
        <v>895</v>
      </c>
    </row>
    <row r="898" s="2" customFormat="1">
      <c r="A898" s="38"/>
      <c r="B898" s="39"/>
      <c r="C898" s="40"/>
      <c r="D898" s="239" t="s">
        <v>180</v>
      </c>
      <c r="E898" s="40"/>
      <c r="F898" s="240" t="s">
        <v>896</v>
      </c>
      <c r="G898" s="40"/>
      <c r="H898" s="40"/>
      <c r="I898" s="241"/>
      <c r="J898" s="40"/>
      <c r="K898" s="40"/>
      <c r="L898" s="44"/>
      <c r="M898" s="242"/>
      <c r="N898" s="243"/>
      <c r="O898" s="91"/>
      <c r="P898" s="91"/>
      <c r="Q898" s="91"/>
      <c r="R898" s="91"/>
      <c r="S898" s="91"/>
      <c r="T898" s="92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T898" s="17" t="s">
        <v>180</v>
      </c>
      <c r="AU898" s="17" t="s">
        <v>193</v>
      </c>
    </row>
    <row r="899" s="13" customFormat="1">
      <c r="A899" s="13"/>
      <c r="B899" s="244"/>
      <c r="C899" s="245"/>
      <c r="D899" s="246" t="s">
        <v>182</v>
      </c>
      <c r="E899" s="247" t="s">
        <v>1</v>
      </c>
      <c r="F899" s="248" t="s">
        <v>236</v>
      </c>
      <c r="G899" s="245"/>
      <c r="H899" s="247" t="s">
        <v>1</v>
      </c>
      <c r="I899" s="249"/>
      <c r="J899" s="245"/>
      <c r="K899" s="245"/>
      <c r="L899" s="250"/>
      <c r="M899" s="251"/>
      <c r="N899" s="252"/>
      <c r="O899" s="252"/>
      <c r="P899" s="252"/>
      <c r="Q899" s="252"/>
      <c r="R899" s="252"/>
      <c r="S899" s="252"/>
      <c r="T899" s="25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4" t="s">
        <v>182</v>
      </c>
      <c r="AU899" s="254" t="s">
        <v>193</v>
      </c>
      <c r="AV899" s="13" t="s">
        <v>83</v>
      </c>
      <c r="AW899" s="13" t="s">
        <v>34</v>
      </c>
      <c r="AX899" s="13" t="s">
        <v>76</v>
      </c>
      <c r="AY899" s="254" t="s">
        <v>171</v>
      </c>
    </row>
    <row r="900" s="13" customFormat="1">
      <c r="A900" s="13"/>
      <c r="B900" s="244"/>
      <c r="C900" s="245"/>
      <c r="D900" s="246" t="s">
        <v>182</v>
      </c>
      <c r="E900" s="247" t="s">
        <v>1</v>
      </c>
      <c r="F900" s="248" t="s">
        <v>184</v>
      </c>
      <c r="G900" s="245"/>
      <c r="H900" s="247" t="s">
        <v>1</v>
      </c>
      <c r="I900" s="249"/>
      <c r="J900" s="245"/>
      <c r="K900" s="245"/>
      <c r="L900" s="250"/>
      <c r="M900" s="251"/>
      <c r="N900" s="252"/>
      <c r="O900" s="252"/>
      <c r="P900" s="252"/>
      <c r="Q900" s="252"/>
      <c r="R900" s="252"/>
      <c r="S900" s="252"/>
      <c r="T900" s="25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4" t="s">
        <v>182</v>
      </c>
      <c r="AU900" s="254" t="s">
        <v>193</v>
      </c>
      <c r="AV900" s="13" t="s">
        <v>83</v>
      </c>
      <c r="AW900" s="13" t="s">
        <v>34</v>
      </c>
      <c r="AX900" s="13" t="s">
        <v>76</v>
      </c>
      <c r="AY900" s="254" t="s">
        <v>171</v>
      </c>
    </row>
    <row r="901" s="13" customFormat="1">
      <c r="A901" s="13"/>
      <c r="B901" s="244"/>
      <c r="C901" s="245"/>
      <c r="D901" s="246" t="s">
        <v>182</v>
      </c>
      <c r="E901" s="247" t="s">
        <v>1</v>
      </c>
      <c r="F901" s="248" t="s">
        <v>312</v>
      </c>
      <c r="G901" s="245"/>
      <c r="H901" s="247" t="s">
        <v>1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4" t="s">
        <v>182</v>
      </c>
      <c r="AU901" s="254" t="s">
        <v>193</v>
      </c>
      <c r="AV901" s="13" t="s">
        <v>83</v>
      </c>
      <c r="AW901" s="13" t="s">
        <v>34</v>
      </c>
      <c r="AX901" s="13" t="s">
        <v>76</v>
      </c>
      <c r="AY901" s="254" t="s">
        <v>171</v>
      </c>
    </row>
    <row r="902" s="14" customFormat="1">
      <c r="A902" s="14"/>
      <c r="B902" s="255"/>
      <c r="C902" s="256"/>
      <c r="D902" s="246" t="s">
        <v>182</v>
      </c>
      <c r="E902" s="257" t="s">
        <v>1</v>
      </c>
      <c r="F902" s="258" t="s">
        <v>873</v>
      </c>
      <c r="G902" s="256"/>
      <c r="H902" s="259">
        <v>92.25</v>
      </c>
      <c r="I902" s="260"/>
      <c r="J902" s="256"/>
      <c r="K902" s="256"/>
      <c r="L902" s="261"/>
      <c r="M902" s="262"/>
      <c r="N902" s="263"/>
      <c r="O902" s="263"/>
      <c r="P902" s="263"/>
      <c r="Q902" s="263"/>
      <c r="R902" s="263"/>
      <c r="S902" s="263"/>
      <c r="T902" s="26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5" t="s">
        <v>182</v>
      </c>
      <c r="AU902" s="265" t="s">
        <v>193</v>
      </c>
      <c r="AV902" s="14" t="s">
        <v>85</v>
      </c>
      <c r="AW902" s="14" t="s">
        <v>34</v>
      </c>
      <c r="AX902" s="14" t="s">
        <v>76</v>
      </c>
      <c r="AY902" s="265" t="s">
        <v>171</v>
      </c>
    </row>
    <row r="903" s="2" customFormat="1" ht="16.5" customHeight="1">
      <c r="A903" s="38"/>
      <c r="B903" s="39"/>
      <c r="C903" s="226" t="s">
        <v>897</v>
      </c>
      <c r="D903" s="226" t="s">
        <v>173</v>
      </c>
      <c r="E903" s="227" t="s">
        <v>898</v>
      </c>
      <c r="F903" s="228" t="s">
        <v>899</v>
      </c>
      <c r="G903" s="229" t="s">
        <v>292</v>
      </c>
      <c r="H903" s="230">
        <v>5535</v>
      </c>
      <c r="I903" s="231"/>
      <c r="J903" s="232">
        <f>ROUND(I903*H903,2)</f>
        <v>0</v>
      </c>
      <c r="K903" s="228" t="s">
        <v>177</v>
      </c>
      <c r="L903" s="44"/>
      <c r="M903" s="233" t="s">
        <v>1</v>
      </c>
      <c r="N903" s="234" t="s">
        <v>41</v>
      </c>
      <c r="O903" s="91"/>
      <c r="P903" s="235">
        <f>O903*H903</f>
        <v>0</v>
      </c>
      <c r="Q903" s="235">
        <v>0</v>
      </c>
      <c r="R903" s="235">
        <f>Q903*H903</f>
        <v>0</v>
      </c>
      <c r="S903" s="235">
        <v>0</v>
      </c>
      <c r="T903" s="236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237" t="s">
        <v>178</v>
      </c>
      <c r="AT903" s="237" t="s">
        <v>173</v>
      </c>
      <c r="AU903" s="237" t="s">
        <v>193</v>
      </c>
      <c r="AY903" s="17" t="s">
        <v>171</v>
      </c>
      <c r="BE903" s="238">
        <f>IF(N903="základní",J903,0)</f>
        <v>0</v>
      </c>
      <c r="BF903" s="238">
        <f>IF(N903="snížená",J903,0)</f>
        <v>0</v>
      </c>
      <c r="BG903" s="238">
        <f>IF(N903="zákl. přenesená",J903,0)</f>
        <v>0</v>
      </c>
      <c r="BH903" s="238">
        <f>IF(N903="sníž. přenesená",J903,0)</f>
        <v>0</v>
      </c>
      <c r="BI903" s="238">
        <f>IF(N903="nulová",J903,0)</f>
        <v>0</v>
      </c>
      <c r="BJ903" s="17" t="s">
        <v>83</v>
      </c>
      <c r="BK903" s="238">
        <f>ROUND(I903*H903,2)</f>
        <v>0</v>
      </c>
      <c r="BL903" s="17" t="s">
        <v>178</v>
      </c>
      <c r="BM903" s="237" t="s">
        <v>900</v>
      </c>
    </row>
    <row r="904" s="2" customFormat="1">
      <c r="A904" s="38"/>
      <c r="B904" s="39"/>
      <c r="C904" s="40"/>
      <c r="D904" s="239" t="s">
        <v>180</v>
      </c>
      <c r="E904" s="40"/>
      <c r="F904" s="240" t="s">
        <v>901</v>
      </c>
      <c r="G904" s="40"/>
      <c r="H904" s="40"/>
      <c r="I904" s="241"/>
      <c r="J904" s="40"/>
      <c r="K904" s="40"/>
      <c r="L904" s="44"/>
      <c r="M904" s="242"/>
      <c r="N904" s="243"/>
      <c r="O904" s="91"/>
      <c r="P904" s="91"/>
      <c r="Q904" s="91"/>
      <c r="R904" s="91"/>
      <c r="S904" s="91"/>
      <c r="T904" s="92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T904" s="17" t="s">
        <v>180</v>
      </c>
      <c r="AU904" s="17" t="s">
        <v>193</v>
      </c>
    </row>
    <row r="905" s="13" customFormat="1">
      <c r="A905" s="13"/>
      <c r="B905" s="244"/>
      <c r="C905" s="245"/>
      <c r="D905" s="246" t="s">
        <v>182</v>
      </c>
      <c r="E905" s="247" t="s">
        <v>1</v>
      </c>
      <c r="F905" s="248" t="s">
        <v>879</v>
      </c>
      <c r="G905" s="245"/>
      <c r="H905" s="247" t="s">
        <v>1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54" t="s">
        <v>182</v>
      </c>
      <c r="AU905" s="254" t="s">
        <v>193</v>
      </c>
      <c r="AV905" s="13" t="s">
        <v>83</v>
      </c>
      <c r="AW905" s="13" t="s">
        <v>34</v>
      </c>
      <c r="AX905" s="13" t="s">
        <v>76</v>
      </c>
      <c r="AY905" s="254" t="s">
        <v>171</v>
      </c>
    </row>
    <row r="906" s="14" customFormat="1">
      <c r="A906" s="14"/>
      <c r="B906" s="255"/>
      <c r="C906" s="256"/>
      <c r="D906" s="246" t="s">
        <v>182</v>
      </c>
      <c r="E906" s="257" t="s">
        <v>1</v>
      </c>
      <c r="F906" s="258" t="s">
        <v>880</v>
      </c>
      <c r="G906" s="256"/>
      <c r="H906" s="259">
        <v>5535</v>
      </c>
      <c r="I906" s="260"/>
      <c r="J906" s="256"/>
      <c r="K906" s="256"/>
      <c r="L906" s="261"/>
      <c r="M906" s="262"/>
      <c r="N906" s="263"/>
      <c r="O906" s="263"/>
      <c r="P906" s="263"/>
      <c r="Q906" s="263"/>
      <c r="R906" s="263"/>
      <c r="S906" s="263"/>
      <c r="T906" s="26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5" t="s">
        <v>182</v>
      </c>
      <c r="AU906" s="265" t="s">
        <v>193</v>
      </c>
      <c r="AV906" s="14" t="s">
        <v>85</v>
      </c>
      <c r="AW906" s="14" t="s">
        <v>34</v>
      </c>
      <c r="AX906" s="14" t="s">
        <v>76</v>
      </c>
      <c r="AY906" s="265" t="s">
        <v>171</v>
      </c>
    </row>
    <row r="907" s="2" customFormat="1" ht="21.75" customHeight="1">
      <c r="A907" s="38"/>
      <c r="B907" s="39"/>
      <c r="C907" s="226" t="s">
        <v>902</v>
      </c>
      <c r="D907" s="226" t="s">
        <v>173</v>
      </c>
      <c r="E907" s="227" t="s">
        <v>903</v>
      </c>
      <c r="F907" s="228" t="s">
        <v>904</v>
      </c>
      <c r="G907" s="229" t="s">
        <v>292</v>
      </c>
      <c r="H907" s="230">
        <v>92.25</v>
      </c>
      <c r="I907" s="231"/>
      <c r="J907" s="232">
        <f>ROUND(I907*H907,2)</f>
        <v>0</v>
      </c>
      <c r="K907" s="228" t="s">
        <v>177</v>
      </c>
      <c r="L907" s="44"/>
      <c r="M907" s="233" t="s">
        <v>1</v>
      </c>
      <c r="N907" s="234" t="s">
        <v>41</v>
      </c>
      <c r="O907" s="91"/>
      <c r="P907" s="235">
        <f>O907*H907</f>
        <v>0</v>
      </c>
      <c r="Q907" s="235">
        <v>0</v>
      </c>
      <c r="R907" s="235">
        <f>Q907*H907</f>
        <v>0</v>
      </c>
      <c r="S907" s="235">
        <v>0</v>
      </c>
      <c r="T907" s="236">
        <f>S907*H907</f>
        <v>0</v>
      </c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R907" s="237" t="s">
        <v>178</v>
      </c>
      <c r="AT907" s="237" t="s">
        <v>173</v>
      </c>
      <c r="AU907" s="237" t="s">
        <v>193</v>
      </c>
      <c r="AY907" s="17" t="s">
        <v>171</v>
      </c>
      <c r="BE907" s="238">
        <f>IF(N907="základní",J907,0)</f>
        <v>0</v>
      </c>
      <c r="BF907" s="238">
        <f>IF(N907="snížená",J907,0)</f>
        <v>0</v>
      </c>
      <c r="BG907" s="238">
        <f>IF(N907="zákl. přenesená",J907,0)</f>
        <v>0</v>
      </c>
      <c r="BH907" s="238">
        <f>IF(N907="sníž. přenesená",J907,0)</f>
        <v>0</v>
      </c>
      <c r="BI907" s="238">
        <f>IF(N907="nulová",J907,0)</f>
        <v>0</v>
      </c>
      <c r="BJ907" s="17" t="s">
        <v>83</v>
      </c>
      <c r="BK907" s="238">
        <f>ROUND(I907*H907,2)</f>
        <v>0</v>
      </c>
      <c r="BL907" s="17" t="s">
        <v>178</v>
      </c>
      <c r="BM907" s="237" t="s">
        <v>905</v>
      </c>
    </row>
    <row r="908" s="2" customFormat="1">
      <c r="A908" s="38"/>
      <c r="B908" s="39"/>
      <c r="C908" s="40"/>
      <c r="D908" s="239" t="s">
        <v>180</v>
      </c>
      <c r="E908" s="40"/>
      <c r="F908" s="240" t="s">
        <v>906</v>
      </c>
      <c r="G908" s="40"/>
      <c r="H908" s="40"/>
      <c r="I908" s="241"/>
      <c r="J908" s="40"/>
      <c r="K908" s="40"/>
      <c r="L908" s="44"/>
      <c r="M908" s="242"/>
      <c r="N908" s="243"/>
      <c r="O908" s="91"/>
      <c r="P908" s="91"/>
      <c r="Q908" s="91"/>
      <c r="R908" s="91"/>
      <c r="S908" s="91"/>
      <c r="T908" s="92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T908" s="17" t="s">
        <v>180</v>
      </c>
      <c r="AU908" s="17" t="s">
        <v>193</v>
      </c>
    </row>
    <row r="909" s="2" customFormat="1" ht="33" customHeight="1">
      <c r="A909" s="38"/>
      <c r="B909" s="39"/>
      <c r="C909" s="226" t="s">
        <v>907</v>
      </c>
      <c r="D909" s="226" t="s">
        <v>173</v>
      </c>
      <c r="E909" s="227" t="s">
        <v>908</v>
      </c>
      <c r="F909" s="228" t="s">
        <v>909</v>
      </c>
      <c r="G909" s="229" t="s">
        <v>292</v>
      </c>
      <c r="H909" s="230">
        <v>250</v>
      </c>
      <c r="I909" s="231"/>
      <c r="J909" s="232">
        <f>ROUND(I909*H909,2)</f>
        <v>0</v>
      </c>
      <c r="K909" s="228" t="s">
        <v>177</v>
      </c>
      <c r="L909" s="44"/>
      <c r="M909" s="233" t="s">
        <v>1</v>
      </c>
      <c r="N909" s="234" t="s">
        <v>41</v>
      </c>
      <c r="O909" s="91"/>
      <c r="P909" s="235">
        <f>O909*H909</f>
        <v>0</v>
      </c>
      <c r="Q909" s="235">
        <v>0</v>
      </c>
      <c r="R909" s="235">
        <f>Q909*H909</f>
        <v>0</v>
      </c>
      <c r="S909" s="235">
        <v>0</v>
      </c>
      <c r="T909" s="236">
        <f>S909*H909</f>
        <v>0</v>
      </c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R909" s="237" t="s">
        <v>178</v>
      </c>
      <c r="AT909" s="237" t="s">
        <v>173</v>
      </c>
      <c r="AU909" s="237" t="s">
        <v>193</v>
      </c>
      <c r="AY909" s="17" t="s">
        <v>171</v>
      </c>
      <c r="BE909" s="238">
        <f>IF(N909="základní",J909,0)</f>
        <v>0</v>
      </c>
      <c r="BF909" s="238">
        <f>IF(N909="snížená",J909,0)</f>
        <v>0</v>
      </c>
      <c r="BG909" s="238">
        <f>IF(N909="zákl. přenesená",J909,0)</f>
        <v>0</v>
      </c>
      <c r="BH909" s="238">
        <f>IF(N909="sníž. přenesená",J909,0)</f>
        <v>0</v>
      </c>
      <c r="BI909" s="238">
        <f>IF(N909="nulová",J909,0)</f>
        <v>0</v>
      </c>
      <c r="BJ909" s="17" t="s">
        <v>83</v>
      </c>
      <c r="BK909" s="238">
        <f>ROUND(I909*H909,2)</f>
        <v>0</v>
      </c>
      <c r="BL909" s="17" t="s">
        <v>178</v>
      </c>
      <c r="BM909" s="237" t="s">
        <v>910</v>
      </c>
    </row>
    <row r="910" s="2" customFormat="1">
      <c r="A910" s="38"/>
      <c r="B910" s="39"/>
      <c r="C910" s="40"/>
      <c r="D910" s="239" t="s">
        <v>180</v>
      </c>
      <c r="E910" s="40"/>
      <c r="F910" s="240" t="s">
        <v>911</v>
      </c>
      <c r="G910" s="40"/>
      <c r="H910" s="40"/>
      <c r="I910" s="241"/>
      <c r="J910" s="40"/>
      <c r="K910" s="40"/>
      <c r="L910" s="44"/>
      <c r="M910" s="242"/>
      <c r="N910" s="243"/>
      <c r="O910" s="91"/>
      <c r="P910" s="91"/>
      <c r="Q910" s="91"/>
      <c r="R910" s="91"/>
      <c r="S910" s="91"/>
      <c r="T910" s="92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T910" s="17" t="s">
        <v>180</v>
      </c>
      <c r="AU910" s="17" t="s">
        <v>193</v>
      </c>
    </row>
    <row r="911" s="13" customFormat="1">
      <c r="A911" s="13"/>
      <c r="B911" s="244"/>
      <c r="C911" s="245"/>
      <c r="D911" s="246" t="s">
        <v>182</v>
      </c>
      <c r="E911" s="247" t="s">
        <v>1</v>
      </c>
      <c r="F911" s="248" t="s">
        <v>886</v>
      </c>
      <c r="G911" s="245"/>
      <c r="H911" s="247" t="s">
        <v>1</v>
      </c>
      <c r="I911" s="249"/>
      <c r="J911" s="245"/>
      <c r="K911" s="245"/>
      <c r="L911" s="250"/>
      <c r="M911" s="251"/>
      <c r="N911" s="252"/>
      <c r="O911" s="252"/>
      <c r="P911" s="252"/>
      <c r="Q911" s="252"/>
      <c r="R911" s="252"/>
      <c r="S911" s="252"/>
      <c r="T911" s="25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54" t="s">
        <v>182</v>
      </c>
      <c r="AU911" s="254" t="s">
        <v>193</v>
      </c>
      <c r="AV911" s="13" t="s">
        <v>83</v>
      </c>
      <c r="AW911" s="13" t="s">
        <v>34</v>
      </c>
      <c r="AX911" s="13" t="s">
        <v>76</v>
      </c>
      <c r="AY911" s="254" t="s">
        <v>171</v>
      </c>
    </row>
    <row r="912" s="13" customFormat="1">
      <c r="A912" s="13"/>
      <c r="B912" s="244"/>
      <c r="C912" s="245"/>
      <c r="D912" s="246" t="s">
        <v>182</v>
      </c>
      <c r="E912" s="247" t="s">
        <v>1</v>
      </c>
      <c r="F912" s="248" t="s">
        <v>184</v>
      </c>
      <c r="G912" s="245"/>
      <c r="H912" s="247" t="s">
        <v>1</v>
      </c>
      <c r="I912" s="249"/>
      <c r="J912" s="245"/>
      <c r="K912" s="245"/>
      <c r="L912" s="250"/>
      <c r="M912" s="251"/>
      <c r="N912" s="252"/>
      <c r="O912" s="252"/>
      <c r="P912" s="252"/>
      <c r="Q912" s="252"/>
      <c r="R912" s="252"/>
      <c r="S912" s="252"/>
      <c r="T912" s="25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4" t="s">
        <v>182</v>
      </c>
      <c r="AU912" s="254" t="s">
        <v>193</v>
      </c>
      <c r="AV912" s="13" t="s">
        <v>83</v>
      </c>
      <c r="AW912" s="13" t="s">
        <v>34</v>
      </c>
      <c r="AX912" s="13" t="s">
        <v>76</v>
      </c>
      <c r="AY912" s="254" t="s">
        <v>171</v>
      </c>
    </row>
    <row r="913" s="13" customFormat="1">
      <c r="A913" s="13"/>
      <c r="B913" s="244"/>
      <c r="C913" s="245"/>
      <c r="D913" s="246" t="s">
        <v>182</v>
      </c>
      <c r="E913" s="247" t="s">
        <v>1</v>
      </c>
      <c r="F913" s="248" t="s">
        <v>386</v>
      </c>
      <c r="G913" s="245"/>
      <c r="H913" s="247" t="s">
        <v>1</v>
      </c>
      <c r="I913" s="249"/>
      <c r="J913" s="245"/>
      <c r="K913" s="245"/>
      <c r="L913" s="250"/>
      <c r="M913" s="251"/>
      <c r="N913" s="252"/>
      <c r="O913" s="252"/>
      <c r="P913" s="252"/>
      <c r="Q913" s="252"/>
      <c r="R913" s="252"/>
      <c r="S913" s="252"/>
      <c r="T913" s="25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4" t="s">
        <v>182</v>
      </c>
      <c r="AU913" s="254" t="s">
        <v>193</v>
      </c>
      <c r="AV913" s="13" t="s">
        <v>83</v>
      </c>
      <c r="AW913" s="13" t="s">
        <v>34</v>
      </c>
      <c r="AX913" s="13" t="s">
        <v>76</v>
      </c>
      <c r="AY913" s="254" t="s">
        <v>171</v>
      </c>
    </row>
    <row r="914" s="14" customFormat="1">
      <c r="A914" s="14"/>
      <c r="B914" s="255"/>
      <c r="C914" s="256"/>
      <c r="D914" s="246" t="s">
        <v>182</v>
      </c>
      <c r="E914" s="257" t="s">
        <v>1</v>
      </c>
      <c r="F914" s="258" t="s">
        <v>912</v>
      </c>
      <c r="G914" s="256"/>
      <c r="H914" s="259">
        <v>250</v>
      </c>
      <c r="I914" s="260"/>
      <c r="J914" s="256"/>
      <c r="K914" s="256"/>
      <c r="L914" s="261"/>
      <c r="M914" s="262"/>
      <c r="N914" s="263"/>
      <c r="O914" s="263"/>
      <c r="P914" s="263"/>
      <c r="Q914" s="263"/>
      <c r="R914" s="263"/>
      <c r="S914" s="263"/>
      <c r="T914" s="26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5" t="s">
        <v>182</v>
      </c>
      <c r="AU914" s="265" t="s">
        <v>193</v>
      </c>
      <c r="AV914" s="14" t="s">
        <v>85</v>
      </c>
      <c r="AW914" s="14" t="s">
        <v>34</v>
      </c>
      <c r="AX914" s="14" t="s">
        <v>76</v>
      </c>
      <c r="AY914" s="265" t="s">
        <v>171</v>
      </c>
    </row>
    <row r="915" s="2" customFormat="1" ht="24.15" customHeight="1">
      <c r="A915" s="38"/>
      <c r="B915" s="39"/>
      <c r="C915" s="226" t="s">
        <v>913</v>
      </c>
      <c r="D915" s="226" t="s">
        <v>173</v>
      </c>
      <c r="E915" s="227" t="s">
        <v>914</v>
      </c>
      <c r="F915" s="228" t="s">
        <v>915</v>
      </c>
      <c r="G915" s="229" t="s">
        <v>916</v>
      </c>
      <c r="H915" s="230">
        <v>1</v>
      </c>
      <c r="I915" s="231"/>
      <c r="J915" s="232">
        <f>ROUND(I915*H915,2)</f>
        <v>0</v>
      </c>
      <c r="K915" s="228" t="s">
        <v>177</v>
      </c>
      <c r="L915" s="44"/>
      <c r="M915" s="233" t="s">
        <v>1</v>
      </c>
      <c r="N915" s="234" t="s">
        <v>41</v>
      </c>
      <c r="O915" s="91"/>
      <c r="P915" s="235">
        <f>O915*H915</f>
        <v>0</v>
      </c>
      <c r="Q915" s="235">
        <v>0</v>
      </c>
      <c r="R915" s="235">
        <f>Q915*H915</f>
        <v>0</v>
      </c>
      <c r="S915" s="235">
        <v>0</v>
      </c>
      <c r="T915" s="236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237" t="s">
        <v>178</v>
      </c>
      <c r="AT915" s="237" t="s">
        <v>173</v>
      </c>
      <c r="AU915" s="237" t="s">
        <v>193</v>
      </c>
      <c r="AY915" s="17" t="s">
        <v>171</v>
      </c>
      <c r="BE915" s="238">
        <f>IF(N915="základní",J915,0)</f>
        <v>0</v>
      </c>
      <c r="BF915" s="238">
        <f>IF(N915="snížená",J915,0)</f>
        <v>0</v>
      </c>
      <c r="BG915" s="238">
        <f>IF(N915="zákl. přenesená",J915,0)</f>
        <v>0</v>
      </c>
      <c r="BH915" s="238">
        <f>IF(N915="sníž. přenesená",J915,0)</f>
        <v>0</v>
      </c>
      <c r="BI915" s="238">
        <f>IF(N915="nulová",J915,0)</f>
        <v>0</v>
      </c>
      <c r="BJ915" s="17" t="s">
        <v>83</v>
      </c>
      <c r="BK915" s="238">
        <f>ROUND(I915*H915,2)</f>
        <v>0</v>
      </c>
      <c r="BL915" s="17" t="s">
        <v>178</v>
      </c>
      <c r="BM915" s="237" t="s">
        <v>917</v>
      </c>
    </row>
    <row r="916" s="2" customFormat="1">
      <c r="A916" s="38"/>
      <c r="B916" s="39"/>
      <c r="C916" s="40"/>
      <c r="D916" s="239" t="s">
        <v>180</v>
      </c>
      <c r="E916" s="40"/>
      <c r="F916" s="240" t="s">
        <v>918</v>
      </c>
      <c r="G916" s="40"/>
      <c r="H916" s="40"/>
      <c r="I916" s="241"/>
      <c r="J916" s="40"/>
      <c r="K916" s="40"/>
      <c r="L916" s="44"/>
      <c r="M916" s="242"/>
      <c r="N916" s="243"/>
      <c r="O916" s="91"/>
      <c r="P916" s="91"/>
      <c r="Q916" s="91"/>
      <c r="R916" s="91"/>
      <c r="S916" s="91"/>
      <c r="T916" s="92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T916" s="17" t="s">
        <v>180</v>
      </c>
      <c r="AU916" s="17" t="s">
        <v>193</v>
      </c>
    </row>
    <row r="917" s="14" customFormat="1">
      <c r="A917" s="14"/>
      <c r="B917" s="255"/>
      <c r="C917" s="256"/>
      <c r="D917" s="246" t="s">
        <v>182</v>
      </c>
      <c r="E917" s="257" t="s">
        <v>1</v>
      </c>
      <c r="F917" s="258" t="s">
        <v>919</v>
      </c>
      <c r="G917" s="256"/>
      <c r="H917" s="259">
        <v>1</v>
      </c>
      <c r="I917" s="260"/>
      <c r="J917" s="256"/>
      <c r="K917" s="256"/>
      <c r="L917" s="261"/>
      <c r="M917" s="262"/>
      <c r="N917" s="263"/>
      <c r="O917" s="263"/>
      <c r="P917" s="263"/>
      <c r="Q917" s="263"/>
      <c r="R917" s="263"/>
      <c r="S917" s="263"/>
      <c r="T917" s="26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5" t="s">
        <v>182</v>
      </c>
      <c r="AU917" s="265" t="s">
        <v>193</v>
      </c>
      <c r="AV917" s="14" t="s">
        <v>85</v>
      </c>
      <c r="AW917" s="14" t="s">
        <v>34</v>
      </c>
      <c r="AX917" s="14" t="s">
        <v>76</v>
      </c>
      <c r="AY917" s="265" t="s">
        <v>171</v>
      </c>
    </row>
    <row r="918" s="2" customFormat="1" ht="24.15" customHeight="1">
      <c r="A918" s="38"/>
      <c r="B918" s="39"/>
      <c r="C918" s="226" t="s">
        <v>920</v>
      </c>
      <c r="D918" s="226" t="s">
        <v>173</v>
      </c>
      <c r="E918" s="227" t="s">
        <v>921</v>
      </c>
      <c r="F918" s="228" t="s">
        <v>922</v>
      </c>
      <c r="G918" s="229" t="s">
        <v>916</v>
      </c>
      <c r="H918" s="230">
        <v>120</v>
      </c>
      <c r="I918" s="231"/>
      <c r="J918" s="232">
        <f>ROUND(I918*H918,2)</f>
        <v>0</v>
      </c>
      <c r="K918" s="228" t="s">
        <v>177</v>
      </c>
      <c r="L918" s="44"/>
      <c r="M918" s="233" t="s">
        <v>1</v>
      </c>
      <c r="N918" s="234" t="s">
        <v>41</v>
      </c>
      <c r="O918" s="91"/>
      <c r="P918" s="235">
        <f>O918*H918</f>
        <v>0</v>
      </c>
      <c r="Q918" s="235">
        <v>0</v>
      </c>
      <c r="R918" s="235">
        <f>Q918*H918</f>
        <v>0</v>
      </c>
      <c r="S918" s="235">
        <v>0</v>
      </c>
      <c r="T918" s="236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237" t="s">
        <v>178</v>
      </c>
      <c r="AT918" s="237" t="s">
        <v>173</v>
      </c>
      <c r="AU918" s="237" t="s">
        <v>193</v>
      </c>
      <c r="AY918" s="17" t="s">
        <v>171</v>
      </c>
      <c r="BE918" s="238">
        <f>IF(N918="základní",J918,0)</f>
        <v>0</v>
      </c>
      <c r="BF918" s="238">
        <f>IF(N918="snížená",J918,0)</f>
        <v>0</v>
      </c>
      <c r="BG918" s="238">
        <f>IF(N918="zákl. přenesená",J918,0)</f>
        <v>0</v>
      </c>
      <c r="BH918" s="238">
        <f>IF(N918="sníž. přenesená",J918,0)</f>
        <v>0</v>
      </c>
      <c r="BI918" s="238">
        <f>IF(N918="nulová",J918,0)</f>
        <v>0</v>
      </c>
      <c r="BJ918" s="17" t="s">
        <v>83</v>
      </c>
      <c r="BK918" s="238">
        <f>ROUND(I918*H918,2)</f>
        <v>0</v>
      </c>
      <c r="BL918" s="17" t="s">
        <v>178</v>
      </c>
      <c r="BM918" s="237" t="s">
        <v>923</v>
      </c>
    </row>
    <row r="919" s="2" customFormat="1">
      <c r="A919" s="38"/>
      <c r="B919" s="39"/>
      <c r="C919" s="40"/>
      <c r="D919" s="239" t="s">
        <v>180</v>
      </c>
      <c r="E919" s="40"/>
      <c r="F919" s="240" t="s">
        <v>924</v>
      </c>
      <c r="G919" s="40"/>
      <c r="H919" s="40"/>
      <c r="I919" s="241"/>
      <c r="J919" s="40"/>
      <c r="K919" s="40"/>
      <c r="L919" s="44"/>
      <c r="M919" s="242"/>
      <c r="N919" s="243"/>
      <c r="O919" s="91"/>
      <c r="P919" s="91"/>
      <c r="Q919" s="91"/>
      <c r="R919" s="91"/>
      <c r="S919" s="91"/>
      <c r="T919" s="92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17" t="s">
        <v>180</v>
      </c>
      <c r="AU919" s="17" t="s">
        <v>193</v>
      </c>
    </row>
    <row r="920" s="13" customFormat="1">
      <c r="A920" s="13"/>
      <c r="B920" s="244"/>
      <c r="C920" s="245"/>
      <c r="D920" s="246" t="s">
        <v>182</v>
      </c>
      <c r="E920" s="247" t="s">
        <v>1</v>
      </c>
      <c r="F920" s="248" t="s">
        <v>925</v>
      </c>
      <c r="G920" s="245"/>
      <c r="H920" s="247" t="s">
        <v>1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4" t="s">
        <v>182</v>
      </c>
      <c r="AU920" s="254" t="s">
        <v>193</v>
      </c>
      <c r="AV920" s="13" t="s">
        <v>83</v>
      </c>
      <c r="AW920" s="13" t="s">
        <v>34</v>
      </c>
      <c r="AX920" s="13" t="s">
        <v>76</v>
      </c>
      <c r="AY920" s="254" t="s">
        <v>171</v>
      </c>
    </row>
    <row r="921" s="14" customFormat="1">
      <c r="A921" s="14"/>
      <c r="B921" s="255"/>
      <c r="C921" s="256"/>
      <c r="D921" s="246" t="s">
        <v>182</v>
      </c>
      <c r="E921" s="257" t="s">
        <v>1</v>
      </c>
      <c r="F921" s="258" t="s">
        <v>926</v>
      </c>
      <c r="G921" s="256"/>
      <c r="H921" s="259">
        <v>120</v>
      </c>
      <c r="I921" s="260"/>
      <c r="J921" s="256"/>
      <c r="K921" s="256"/>
      <c r="L921" s="261"/>
      <c r="M921" s="262"/>
      <c r="N921" s="263"/>
      <c r="O921" s="263"/>
      <c r="P921" s="263"/>
      <c r="Q921" s="263"/>
      <c r="R921" s="263"/>
      <c r="S921" s="263"/>
      <c r="T921" s="26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5" t="s">
        <v>182</v>
      </c>
      <c r="AU921" s="265" t="s">
        <v>193</v>
      </c>
      <c r="AV921" s="14" t="s">
        <v>85</v>
      </c>
      <c r="AW921" s="14" t="s">
        <v>34</v>
      </c>
      <c r="AX921" s="14" t="s">
        <v>76</v>
      </c>
      <c r="AY921" s="265" t="s">
        <v>171</v>
      </c>
    </row>
    <row r="922" s="2" customFormat="1" ht="24.15" customHeight="1">
      <c r="A922" s="38"/>
      <c r="B922" s="39"/>
      <c r="C922" s="226" t="s">
        <v>927</v>
      </c>
      <c r="D922" s="226" t="s">
        <v>173</v>
      </c>
      <c r="E922" s="227" t="s">
        <v>928</v>
      </c>
      <c r="F922" s="228" t="s">
        <v>929</v>
      </c>
      <c r="G922" s="229" t="s">
        <v>916</v>
      </c>
      <c r="H922" s="230">
        <v>1</v>
      </c>
      <c r="I922" s="231"/>
      <c r="J922" s="232">
        <f>ROUND(I922*H922,2)</f>
        <v>0</v>
      </c>
      <c r="K922" s="228" t="s">
        <v>177</v>
      </c>
      <c r="L922" s="44"/>
      <c r="M922" s="233" t="s">
        <v>1</v>
      </c>
      <c r="N922" s="234" t="s">
        <v>41</v>
      </c>
      <c r="O922" s="91"/>
      <c r="P922" s="235">
        <f>O922*H922</f>
        <v>0</v>
      </c>
      <c r="Q922" s="235">
        <v>0</v>
      </c>
      <c r="R922" s="235">
        <f>Q922*H922</f>
        <v>0</v>
      </c>
      <c r="S922" s="235">
        <v>0</v>
      </c>
      <c r="T922" s="236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237" t="s">
        <v>178</v>
      </c>
      <c r="AT922" s="237" t="s">
        <v>173</v>
      </c>
      <c r="AU922" s="237" t="s">
        <v>193</v>
      </c>
      <c r="AY922" s="17" t="s">
        <v>171</v>
      </c>
      <c r="BE922" s="238">
        <f>IF(N922="základní",J922,0)</f>
        <v>0</v>
      </c>
      <c r="BF922" s="238">
        <f>IF(N922="snížená",J922,0)</f>
        <v>0</v>
      </c>
      <c r="BG922" s="238">
        <f>IF(N922="zákl. přenesená",J922,0)</f>
        <v>0</v>
      </c>
      <c r="BH922" s="238">
        <f>IF(N922="sníž. přenesená",J922,0)</f>
        <v>0</v>
      </c>
      <c r="BI922" s="238">
        <f>IF(N922="nulová",J922,0)</f>
        <v>0</v>
      </c>
      <c r="BJ922" s="17" t="s">
        <v>83</v>
      </c>
      <c r="BK922" s="238">
        <f>ROUND(I922*H922,2)</f>
        <v>0</v>
      </c>
      <c r="BL922" s="17" t="s">
        <v>178</v>
      </c>
      <c r="BM922" s="237" t="s">
        <v>930</v>
      </c>
    </row>
    <row r="923" s="2" customFormat="1">
      <c r="A923" s="38"/>
      <c r="B923" s="39"/>
      <c r="C923" s="40"/>
      <c r="D923" s="239" t="s">
        <v>180</v>
      </c>
      <c r="E923" s="40"/>
      <c r="F923" s="240" t="s">
        <v>931</v>
      </c>
      <c r="G923" s="40"/>
      <c r="H923" s="40"/>
      <c r="I923" s="241"/>
      <c r="J923" s="40"/>
      <c r="K923" s="40"/>
      <c r="L923" s="44"/>
      <c r="M923" s="242"/>
      <c r="N923" s="243"/>
      <c r="O923" s="91"/>
      <c r="P923" s="91"/>
      <c r="Q923" s="91"/>
      <c r="R923" s="91"/>
      <c r="S923" s="91"/>
      <c r="T923" s="92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T923" s="17" t="s">
        <v>180</v>
      </c>
      <c r="AU923" s="17" t="s">
        <v>193</v>
      </c>
    </row>
    <row r="924" s="2" customFormat="1" ht="24.15" customHeight="1">
      <c r="A924" s="38"/>
      <c r="B924" s="39"/>
      <c r="C924" s="226" t="s">
        <v>932</v>
      </c>
      <c r="D924" s="226" t="s">
        <v>173</v>
      </c>
      <c r="E924" s="227" t="s">
        <v>933</v>
      </c>
      <c r="F924" s="228" t="s">
        <v>934</v>
      </c>
      <c r="G924" s="229" t="s">
        <v>438</v>
      </c>
      <c r="H924" s="230">
        <v>7.2999999999999998</v>
      </c>
      <c r="I924" s="231"/>
      <c r="J924" s="232">
        <f>ROUND(I924*H924,2)</f>
        <v>0</v>
      </c>
      <c r="K924" s="228" t="s">
        <v>177</v>
      </c>
      <c r="L924" s="44"/>
      <c r="M924" s="233" t="s">
        <v>1</v>
      </c>
      <c r="N924" s="234" t="s">
        <v>41</v>
      </c>
      <c r="O924" s="91"/>
      <c r="P924" s="235">
        <f>O924*H924</f>
        <v>0</v>
      </c>
      <c r="Q924" s="235">
        <v>0</v>
      </c>
      <c r="R924" s="235">
        <f>Q924*H924</f>
        <v>0</v>
      </c>
      <c r="S924" s="235">
        <v>0</v>
      </c>
      <c r="T924" s="236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237" t="s">
        <v>178</v>
      </c>
      <c r="AT924" s="237" t="s">
        <v>173</v>
      </c>
      <c r="AU924" s="237" t="s">
        <v>193</v>
      </c>
      <c r="AY924" s="17" t="s">
        <v>171</v>
      </c>
      <c r="BE924" s="238">
        <f>IF(N924="základní",J924,0)</f>
        <v>0</v>
      </c>
      <c r="BF924" s="238">
        <f>IF(N924="snížená",J924,0)</f>
        <v>0</v>
      </c>
      <c r="BG924" s="238">
        <f>IF(N924="zákl. přenesená",J924,0)</f>
        <v>0</v>
      </c>
      <c r="BH924" s="238">
        <f>IF(N924="sníž. přenesená",J924,0)</f>
        <v>0</v>
      </c>
      <c r="BI924" s="238">
        <f>IF(N924="nulová",J924,0)</f>
        <v>0</v>
      </c>
      <c r="BJ924" s="17" t="s">
        <v>83</v>
      </c>
      <c r="BK924" s="238">
        <f>ROUND(I924*H924,2)</f>
        <v>0</v>
      </c>
      <c r="BL924" s="17" t="s">
        <v>178</v>
      </c>
      <c r="BM924" s="237" t="s">
        <v>935</v>
      </c>
    </row>
    <row r="925" s="2" customFormat="1">
      <c r="A925" s="38"/>
      <c r="B925" s="39"/>
      <c r="C925" s="40"/>
      <c r="D925" s="239" t="s">
        <v>180</v>
      </c>
      <c r="E925" s="40"/>
      <c r="F925" s="240" t="s">
        <v>936</v>
      </c>
      <c r="G925" s="40"/>
      <c r="H925" s="40"/>
      <c r="I925" s="241"/>
      <c r="J925" s="40"/>
      <c r="K925" s="40"/>
      <c r="L925" s="44"/>
      <c r="M925" s="242"/>
      <c r="N925" s="243"/>
      <c r="O925" s="91"/>
      <c r="P925" s="91"/>
      <c r="Q925" s="91"/>
      <c r="R925" s="91"/>
      <c r="S925" s="91"/>
      <c r="T925" s="92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17" t="s">
        <v>180</v>
      </c>
      <c r="AU925" s="17" t="s">
        <v>193</v>
      </c>
    </row>
    <row r="926" s="13" customFormat="1">
      <c r="A926" s="13"/>
      <c r="B926" s="244"/>
      <c r="C926" s="245"/>
      <c r="D926" s="246" t="s">
        <v>182</v>
      </c>
      <c r="E926" s="247" t="s">
        <v>1</v>
      </c>
      <c r="F926" s="248" t="s">
        <v>236</v>
      </c>
      <c r="G926" s="245"/>
      <c r="H926" s="247" t="s">
        <v>1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4" t="s">
        <v>182</v>
      </c>
      <c r="AU926" s="254" t="s">
        <v>193</v>
      </c>
      <c r="AV926" s="13" t="s">
        <v>83</v>
      </c>
      <c r="AW926" s="13" t="s">
        <v>34</v>
      </c>
      <c r="AX926" s="13" t="s">
        <v>76</v>
      </c>
      <c r="AY926" s="254" t="s">
        <v>171</v>
      </c>
    </row>
    <row r="927" s="13" customFormat="1">
      <c r="A927" s="13"/>
      <c r="B927" s="244"/>
      <c r="C927" s="245"/>
      <c r="D927" s="246" t="s">
        <v>182</v>
      </c>
      <c r="E927" s="247" t="s">
        <v>1</v>
      </c>
      <c r="F927" s="248" t="s">
        <v>184</v>
      </c>
      <c r="G927" s="245"/>
      <c r="H927" s="247" t="s">
        <v>1</v>
      </c>
      <c r="I927" s="249"/>
      <c r="J927" s="245"/>
      <c r="K927" s="245"/>
      <c r="L927" s="250"/>
      <c r="M927" s="251"/>
      <c r="N927" s="252"/>
      <c r="O927" s="252"/>
      <c r="P927" s="252"/>
      <c r="Q927" s="252"/>
      <c r="R927" s="252"/>
      <c r="S927" s="252"/>
      <c r="T927" s="25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54" t="s">
        <v>182</v>
      </c>
      <c r="AU927" s="254" t="s">
        <v>193</v>
      </c>
      <c r="AV927" s="13" t="s">
        <v>83</v>
      </c>
      <c r="AW927" s="13" t="s">
        <v>34</v>
      </c>
      <c r="AX927" s="13" t="s">
        <v>76</v>
      </c>
      <c r="AY927" s="254" t="s">
        <v>171</v>
      </c>
    </row>
    <row r="928" s="13" customFormat="1">
      <c r="A928" s="13"/>
      <c r="B928" s="244"/>
      <c r="C928" s="245"/>
      <c r="D928" s="246" t="s">
        <v>182</v>
      </c>
      <c r="E928" s="247" t="s">
        <v>1</v>
      </c>
      <c r="F928" s="248" t="s">
        <v>538</v>
      </c>
      <c r="G928" s="245"/>
      <c r="H928" s="247" t="s">
        <v>1</v>
      </c>
      <c r="I928" s="249"/>
      <c r="J928" s="245"/>
      <c r="K928" s="245"/>
      <c r="L928" s="250"/>
      <c r="M928" s="251"/>
      <c r="N928" s="252"/>
      <c r="O928" s="252"/>
      <c r="P928" s="252"/>
      <c r="Q928" s="252"/>
      <c r="R928" s="252"/>
      <c r="S928" s="252"/>
      <c r="T928" s="25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54" t="s">
        <v>182</v>
      </c>
      <c r="AU928" s="254" t="s">
        <v>193</v>
      </c>
      <c r="AV928" s="13" t="s">
        <v>83</v>
      </c>
      <c r="AW928" s="13" t="s">
        <v>34</v>
      </c>
      <c r="AX928" s="13" t="s">
        <v>76</v>
      </c>
      <c r="AY928" s="254" t="s">
        <v>171</v>
      </c>
    </row>
    <row r="929" s="14" customFormat="1">
      <c r="A929" s="14"/>
      <c r="B929" s="255"/>
      <c r="C929" s="256"/>
      <c r="D929" s="246" t="s">
        <v>182</v>
      </c>
      <c r="E929" s="257" t="s">
        <v>1</v>
      </c>
      <c r="F929" s="258" t="s">
        <v>937</v>
      </c>
      <c r="G929" s="256"/>
      <c r="H929" s="259">
        <v>7.2999999999999998</v>
      </c>
      <c r="I929" s="260"/>
      <c r="J929" s="256"/>
      <c r="K929" s="256"/>
      <c r="L929" s="261"/>
      <c r="M929" s="262"/>
      <c r="N929" s="263"/>
      <c r="O929" s="263"/>
      <c r="P929" s="263"/>
      <c r="Q929" s="263"/>
      <c r="R929" s="263"/>
      <c r="S929" s="263"/>
      <c r="T929" s="26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65" t="s">
        <v>182</v>
      </c>
      <c r="AU929" s="265" t="s">
        <v>193</v>
      </c>
      <c r="AV929" s="14" t="s">
        <v>85</v>
      </c>
      <c r="AW929" s="14" t="s">
        <v>34</v>
      </c>
      <c r="AX929" s="14" t="s">
        <v>76</v>
      </c>
      <c r="AY929" s="265" t="s">
        <v>171</v>
      </c>
    </row>
    <row r="930" s="2" customFormat="1" ht="24.15" customHeight="1">
      <c r="A930" s="38"/>
      <c r="B930" s="39"/>
      <c r="C930" s="226" t="s">
        <v>938</v>
      </c>
      <c r="D930" s="226" t="s">
        <v>173</v>
      </c>
      <c r="E930" s="227" t="s">
        <v>939</v>
      </c>
      <c r="F930" s="228" t="s">
        <v>940</v>
      </c>
      <c r="G930" s="229" t="s">
        <v>438</v>
      </c>
      <c r="H930" s="230">
        <v>438</v>
      </c>
      <c r="I930" s="231"/>
      <c r="J930" s="232">
        <f>ROUND(I930*H930,2)</f>
        <v>0</v>
      </c>
      <c r="K930" s="228" t="s">
        <v>177</v>
      </c>
      <c r="L930" s="44"/>
      <c r="M930" s="233" t="s">
        <v>1</v>
      </c>
      <c r="N930" s="234" t="s">
        <v>41</v>
      </c>
      <c r="O930" s="91"/>
      <c r="P930" s="235">
        <f>O930*H930</f>
        <v>0</v>
      </c>
      <c r="Q930" s="235">
        <v>0</v>
      </c>
      <c r="R930" s="235">
        <f>Q930*H930</f>
        <v>0</v>
      </c>
      <c r="S930" s="235">
        <v>0</v>
      </c>
      <c r="T930" s="236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237" t="s">
        <v>178</v>
      </c>
      <c r="AT930" s="237" t="s">
        <v>173</v>
      </c>
      <c r="AU930" s="237" t="s">
        <v>193</v>
      </c>
      <c r="AY930" s="17" t="s">
        <v>171</v>
      </c>
      <c r="BE930" s="238">
        <f>IF(N930="základní",J930,0)</f>
        <v>0</v>
      </c>
      <c r="BF930" s="238">
        <f>IF(N930="snížená",J930,0)</f>
        <v>0</v>
      </c>
      <c r="BG930" s="238">
        <f>IF(N930="zákl. přenesená",J930,0)</f>
        <v>0</v>
      </c>
      <c r="BH930" s="238">
        <f>IF(N930="sníž. přenesená",J930,0)</f>
        <v>0</v>
      </c>
      <c r="BI930" s="238">
        <f>IF(N930="nulová",J930,0)</f>
        <v>0</v>
      </c>
      <c r="BJ930" s="17" t="s">
        <v>83</v>
      </c>
      <c r="BK930" s="238">
        <f>ROUND(I930*H930,2)</f>
        <v>0</v>
      </c>
      <c r="BL930" s="17" t="s">
        <v>178</v>
      </c>
      <c r="BM930" s="237" t="s">
        <v>941</v>
      </c>
    </row>
    <row r="931" s="2" customFormat="1">
      <c r="A931" s="38"/>
      <c r="B931" s="39"/>
      <c r="C931" s="40"/>
      <c r="D931" s="239" t="s">
        <v>180</v>
      </c>
      <c r="E931" s="40"/>
      <c r="F931" s="240" t="s">
        <v>942</v>
      </c>
      <c r="G931" s="40"/>
      <c r="H931" s="40"/>
      <c r="I931" s="241"/>
      <c r="J931" s="40"/>
      <c r="K931" s="40"/>
      <c r="L931" s="44"/>
      <c r="M931" s="242"/>
      <c r="N931" s="243"/>
      <c r="O931" s="91"/>
      <c r="P931" s="91"/>
      <c r="Q931" s="91"/>
      <c r="R931" s="91"/>
      <c r="S931" s="91"/>
      <c r="T931" s="92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T931" s="17" t="s">
        <v>180</v>
      </c>
      <c r="AU931" s="17" t="s">
        <v>193</v>
      </c>
    </row>
    <row r="932" s="13" customFormat="1">
      <c r="A932" s="13"/>
      <c r="B932" s="244"/>
      <c r="C932" s="245"/>
      <c r="D932" s="246" t="s">
        <v>182</v>
      </c>
      <c r="E932" s="247" t="s">
        <v>1</v>
      </c>
      <c r="F932" s="248" t="s">
        <v>879</v>
      </c>
      <c r="G932" s="245"/>
      <c r="H932" s="247" t="s">
        <v>1</v>
      </c>
      <c r="I932" s="249"/>
      <c r="J932" s="245"/>
      <c r="K932" s="245"/>
      <c r="L932" s="250"/>
      <c r="M932" s="251"/>
      <c r="N932" s="252"/>
      <c r="O932" s="252"/>
      <c r="P932" s="252"/>
      <c r="Q932" s="252"/>
      <c r="R932" s="252"/>
      <c r="S932" s="252"/>
      <c r="T932" s="25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54" t="s">
        <v>182</v>
      </c>
      <c r="AU932" s="254" t="s">
        <v>193</v>
      </c>
      <c r="AV932" s="13" t="s">
        <v>83</v>
      </c>
      <c r="AW932" s="13" t="s">
        <v>34</v>
      </c>
      <c r="AX932" s="13" t="s">
        <v>76</v>
      </c>
      <c r="AY932" s="254" t="s">
        <v>171</v>
      </c>
    </row>
    <row r="933" s="14" customFormat="1">
      <c r="A933" s="14"/>
      <c r="B933" s="255"/>
      <c r="C933" s="256"/>
      <c r="D933" s="246" t="s">
        <v>182</v>
      </c>
      <c r="E933" s="257" t="s">
        <v>1</v>
      </c>
      <c r="F933" s="258" t="s">
        <v>943</v>
      </c>
      <c r="G933" s="256"/>
      <c r="H933" s="259">
        <v>438</v>
      </c>
      <c r="I933" s="260"/>
      <c r="J933" s="256"/>
      <c r="K933" s="256"/>
      <c r="L933" s="261"/>
      <c r="M933" s="262"/>
      <c r="N933" s="263"/>
      <c r="O933" s="263"/>
      <c r="P933" s="263"/>
      <c r="Q933" s="263"/>
      <c r="R933" s="263"/>
      <c r="S933" s="263"/>
      <c r="T933" s="26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65" t="s">
        <v>182</v>
      </c>
      <c r="AU933" s="265" t="s">
        <v>193</v>
      </c>
      <c r="AV933" s="14" t="s">
        <v>85</v>
      </c>
      <c r="AW933" s="14" t="s">
        <v>34</v>
      </c>
      <c r="AX933" s="14" t="s">
        <v>76</v>
      </c>
      <c r="AY933" s="265" t="s">
        <v>171</v>
      </c>
    </row>
    <row r="934" s="2" customFormat="1" ht="24.15" customHeight="1">
      <c r="A934" s="38"/>
      <c r="B934" s="39"/>
      <c r="C934" s="226" t="s">
        <v>944</v>
      </c>
      <c r="D934" s="226" t="s">
        <v>173</v>
      </c>
      <c r="E934" s="227" t="s">
        <v>945</v>
      </c>
      <c r="F934" s="228" t="s">
        <v>946</v>
      </c>
      <c r="G934" s="229" t="s">
        <v>438</v>
      </c>
      <c r="H934" s="230">
        <v>7.2999999999999998</v>
      </c>
      <c r="I934" s="231"/>
      <c r="J934" s="232">
        <f>ROUND(I934*H934,2)</f>
        <v>0</v>
      </c>
      <c r="K934" s="228" t="s">
        <v>177</v>
      </c>
      <c r="L934" s="44"/>
      <c r="M934" s="233" t="s">
        <v>1</v>
      </c>
      <c r="N934" s="234" t="s">
        <v>41</v>
      </c>
      <c r="O934" s="91"/>
      <c r="P934" s="235">
        <f>O934*H934</f>
        <v>0</v>
      </c>
      <c r="Q934" s="235">
        <v>0</v>
      </c>
      <c r="R934" s="235">
        <f>Q934*H934</f>
        <v>0</v>
      </c>
      <c r="S934" s="235">
        <v>0</v>
      </c>
      <c r="T934" s="236">
        <f>S934*H934</f>
        <v>0</v>
      </c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R934" s="237" t="s">
        <v>178</v>
      </c>
      <c r="AT934" s="237" t="s">
        <v>173</v>
      </c>
      <c r="AU934" s="237" t="s">
        <v>193</v>
      </c>
      <c r="AY934" s="17" t="s">
        <v>171</v>
      </c>
      <c r="BE934" s="238">
        <f>IF(N934="základní",J934,0)</f>
        <v>0</v>
      </c>
      <c r="BF934" s="238">
        <f>IF(N934="snížená",J934,0)</f>
        <v>0</v>
      </c>
      <c r="BG934" s="238">
        <f>IF(N934="zákl. přenesená",J934,0)</f>
        <v>0</v>
      </c>
      <c r="BH934" s="238">
        <f>IF(N934="sníž. přenesená",J934,0)</f>
        <v>0</v>
      </c>
      <c r="BI934" s="238">
        <f>IF(N934="nulová",J934,0)</f>
        <v>0</v>
      </c>
      <c r="BJ934" s="17" t="s">
        <v>83</v>
      </c>
      <c r="BK934" s="238">
        <f>ROUND(I934*H934,2)</f>
        <v>0</v>
      </c>
      <c r="BL934" s="17" t="s">
        <v>178</v>
      </c>
      <c r="BM934" s="237" t="s">
        <v>947</v>
      </c>
    </row>
    <row r="935" s="2" customFormat="1">
      <c r="A935" s="38"/>
      <c r="B935" s="39"/>
      <c r="C935" s="40"/>
      <c r="D935" s="239" t="s">
        <v>180</v>
      </c>
      <c r="E935" s="40"/>
      <c r="F935" s="240" t="s">
        <v>948</v>
      </c>
      <c r="G935" s="40"/>
      <c r="H935" s="40"/>
      <c r="I935" s="241"/>
      <c r="J935" s="40"/>
      <c r="K935" s="40"/>
      <c r="L935" s="44"/>
      <c r="M935" s="242"/>
      <c r="N935" s="243"/>
      <c r="O935" s="91"/>
      <c r="P935" s="91"/>
      <c r="Q935" s="91"/>
      <c r="R935" s="91"/>
      <c r="S935" s="91"/>
      <c r="T935" s="92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T935" s="17" t="s">
        <v>180</v>
      </c>
      <c r="AU935" s="17" t="s">
        <v>193</v>
      </c>
    </row>
    <row r="936" s="2" customFormat="1" ht="24.15" customHeight="1">
      <c r="A936" s="38"/>
      <c r="B936" s="39"/>
      <c r="C936" s="226" t="s">
        <v>949</v>
      </c>
      <c r="D936" s="226" t="s">
        <v>173</v>
      </c>
      <c r="E936" s="227" t="s">
        <v>950</v>
      </c>
      <c r="F936" s="228" t="s">
        <v>951</v>
      </c>
      <c r="G936" s="229" t="s">
        <v>916</v>
      </c>
      <c r="H936" s="230">
        <v>1</v>
      </c>
      <c r="I936" s="231"/>
      <c r="J936" s="232">
        <f>ROUND(I936*H936,2)</f>
        <v>0</v>
      </c>
      <c r="K936" s="228" t="s">
        <v>177</v>
      </c>
      <c r="L936" s="44"/>
      <c r="M936" s="233" t="s">
        <v>1</v>
      </c>
      <c r="N936" s="234" t="s">
        <v>41</v>
      </c>
      <c r="O936" s="91"/>
      <c r="P936" s="235">
        <f>O936*H936</f>
        <v>0</v>
      </c>
      <c r="Q936" s="235">
        <v>0</v>
      </c>
      <c r="R936" s="235">
        <f>Q936*H936</f>
        <v>0</v>
      </c>
      <c r="S936" s="235">
        <v>0</v>
      </c>
      <c r="T936" s="236">
        <f>S936*H936</f>
        <v>0</v>
      </c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R936" s="237" t="s">
        <v>178</v>
      </c>
      <c r="AT936" s="237" t="s">
        <v>173</v>
      </c>
      <c r="AU936" s="237" t="s">
        <v>193</v>
      </c>
      <c r="AY936" s="17" t="s">
        <v>171</v>
      </c>
      <c r="BE936" s="238">
        <f>IF(N936="základní",J936,0)</f>
        <v>0</v>
      </c>
      <c r="BF936" s="238">
        <f>IF(N936="snížená",J936,0)</f>
        <v>0</v>
      </c>
      <c r="BG936" s="238">
        <f>IF(N936="zákl. přenesená",J936,0)</f>
        <v>0</v>
      </c>
      <c r="BH936" s="238">
        <f>IF(N936="sníž. přenesená",J936,0)</f>
        <v>0</v>
      </c>
      <c r="BI936" s="238">
        <f>IF(N936="nulová",J936,0)</f>
        <v>0</v>
      </c>
      <c r="BJ936" s="17" t="s">
        <v>83</v>
      </c>
      <c r="BK936" s="238">
        <f>ROUND(I936*H936,2)</f>
        <v>0</v>
      </c>
      <c r="BL936" s="17" t="s">
        <v>178</v>
      </c>
      <c r="BM936" s="237" t="s">
        <v>952</v>
      </c>
    </row>
    <row r="937" s="2" customFormat="1">
      <c r="A937" s="38"/>
      <c r="B937" s="39"/>
      <c r="C937" s="40"/>
      <c r="D937" s="239" t="s">
        <v>180</v>
      </c>
      <c r="E937" s="40"/>
      <c r="F937" s="240" t="s">
        <v>953</v>
      </c>
      <c r="G937" s="40"/>
      <c r="H937" s="40"/>
      <c r="I937" s="241"/>
      <c r="J937" s="40"/>
      <c r="K937" s="40"/>
      <c r="L937" s="44"/>
      <c r="M937" s="242"/>
      <c r="N937" s="243"/>
      <c r="O937" s="91"/>
      <c r="P937" s="91"/>
      <c r="Q937" s="91"/>
      <c r="R937" s="91"/>
      <c r="S937" s="91"/>
      <c r="T937" s="92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T937" s="17" t="s">
        <v>180</v>
      </c>
      <c r="AU937" s="17" t="s">
        <v>193</v>
      </c>
    </row>
    <row r="938" s="14" customFormat="1">
      <c r="A938" s="14"/>
      <c r="B938" s="255"/>
      <c r="C938" s="256"/>
      <c r="D938" s="246" t="s">
        <v>182</v>
      </c>
      <c r="E938" s="257" t="s">
        <v>1</v>
      </c>
      <c r="F938" s="258" t="s">
        <v>919</v>
      </c>
      <c r="G938" s="256"/>
      <c r="H938" s="259">
        <v>1</v>
      </c>
      <c r="I938" s="260"/>
      <c r="J938" s="256"/>
      <c r="K938" s="256"/>
      <c r="L938" s="261"/>
      <c r="M938" s="262"/>
      <c r="N938" s="263"/>
      <c r="O938" s="263"/>
      <c r="P938" s="263"/>
      <c r="Q938" s="263"/>
      <c r="R938" s="263"/>
      <c r="S938" s="263"/>
      <c r="T938" s="26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5" t="s">
        <v>182</v>
      </c>
      <c r="AU938" s="265" t="s">
        <v>193</v>
      </c>
      <c r="AV938" s="14" t="s">
        <v>85</v>
      </c>
      <c r="AW938" s="14" t="s">
        <v>34</v>
      </c>
      <c r="AX938" s="14" t="s">
        <v>83</v>
      </c>
      <c r="AY938" s="265" t="s">
        <v>171</v>
      </c>
    </row>
    <row r="939" s="2" customFormat="1" ht="33" customHeight="1">
      <c r="A939" s="38"/>
      <c r="B939" s="39"/>
      <c r="C939" s="226" t="s">
        <v>954</v>
      </c>
      <c r="D939" s="226" t="s">
        <v>173</v>
      </c>
      <c r="E939" s="227" t="s">
        <v>955</v>
      </c>
      <c r="F939" s="228" t="s">
        <v>956</v>
      </c>
      <c r="G939" s="229" t="s">
        <v>916</v>
      </c>
      <c r="H939" s="230">
        <v>120</v>
      </c>
      <c r="I939" s="231"/>
      <c r="J939" s="232">
        <f>ROUND(I939*H939,2)</f>
        <v>0</v>
      </c>
      <c r="K939" s="228" t="s">
        <v>177</v>
      </c>
      <c r="L939" s="44"/>
      <c r="M939" s="233" t="s">
        <v>1</v>
      </c>
      <c r="N939" s="234" t="s">
        <v>41</v>
      </c>
      <c r="O939" s="91"/>
      <c r="P939" s="235">
        <f>O939*H939</f>
        <v>0</v>
      </c>
      <c r="Q939" s="235">
        <v>0</v>
      </c>
      <c r="R939" s="235">
        <f>Q939*H939</f>
        <v>0</v>
      </c>
      <c r="S939" s="235">
        <v>0</v>
      </c>
      <c r="T939" s="236">
        <f>S939*H939</f>
        <v>0</v>
      </c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R939" s="237" t="s">
        <v>178</v>
      </c>
      <c r="AT939" s="237" t="s">
        <v>173</v>
      </c>
      <c r="AU939" s="237" t="s">
        <v>193</v>
      </c>
      <c r="AY939" s="17" t="s">
        <v>171</v>
      </c>
      <c r="BE939" s="238">
        <f>IF(N939="základní",J939,0)</f>
        <v>0</v>
      </c>
      <c r="BF939" s="238">
        <f>IF(N939="snížená",J939,0)</f>
        <v>0</v>
      </c>
      <c r="BG939" s="238">
        <f>IF(N939="zákl. přenesená",J939,0)</f>
        <v>0</v>
      </c>
      <c r="BH939" s="238">
        <f>IF(N939="sníž. přenesená",J939,0)</f>
        <v>0</v>
      </c>
      <c r="BI939" s="238">
        <f>IF(N939="nulová",J939,0)</f>
        <v>0</v>
      </c>
      <c r="BJ939" s="17" t="s">
        <v>83</v>
      </c>
      <c r="BK939" s="238">
        <f>ROUND(I939*H939,2)</f>
        <v>0</v>
      </c>
      <c r="BL939" s="17" t="s">
        <v>178</v>
      </c>
      <c r="BM939" s="237" t="s">
        <v>957</v>
      </c>
    </row>
    <row r="940" s="2" customFormat="1">
      <c r="A940" s="38"/>
      <c r="B940" s="39"/>
      <c r="C940" s="40"/>
      <c r="D940" s="239" t="s">
        <v>180</v>
      </c>
      <c r="E940" s="40"/>
      <c r="F940" s="240" t="s">
        <v>958</v>
      </c>
      <c r="G940" s="40"/>
      <c r="H940" s="40"/>
      <c r="I940" s="241"/>
      <c r="J940" s="40"/>
      <c r="K940" s="40"/>
      <c r="L940" s="44"/>
      <c r="M940" s="242"/>
      <c r="N940" s="243"/>
      <c r="O940" s="91"/>
      <c r="P940" s="91"/>
      <c r="Q940" s="91"/>
      <c r="R940" s="91"/>
      <c r="S940" s="91"/>
      <c r="T940" s="92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T940" s="17" t="s">
        <v>180</v>
      </c>
      <c r="AU940" s="17" t="s">
        <v>193</v>
      </c>
    </row>
    <row r="941" s="13" customFormat="1">
      <c r="A941" s="13"/>
      <c r="B941" s="244"/>
      <c r="C941" s="245"/>
      <c r="D941" s="246" t="s">
        <v>182</v>
      </c>
      <c r="E941" s="247" t="s">
        <v>1</v>
      </c>
      <c r="F941" s="248" t="s">
        <v>925</v>
      </c>
      <c r="G941" s="245"/>
      <c r="H941" s="247" t="s">
        <v>1</v>
      </c>
      <c r="I941" s="249"/>
      <c r="J941" s="245"/>
      <c r="K941" s="245"/>
      <c r="L941" s="250"/>
      <c r="M941" s="251"/>
      <c r="N941" s="252"/>
      <c r="O941" s="252"/>
      <c r="P941" s="252"/>
      <c r="Q941" s="252"/>
      <c r="R941" s="252"/>
      <c r="S941" s="252"/>
      <c r="T941" s="25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4" t="s">
        <v>182</v>
      </c>
      <c r="AU941" s="254" t="s">
        <v>193</v>
      </c>
      <c r="AV941" s="13" t="s">
        <v>83</v>
      </c>
      <c r="AW941" s="13" t="s">
        <v>34</v>
      </c>
      <c r="AX941" s="13" t="s">
        <v>76</v>
      </c>
      <c r="AY941" s="254" t="s">
        <v>171</v>
      </c>
    </row>
    <row r="942" s="14" customFormat="1">
      <c r="A942" s="14"/>
      <c r="B942" s="255"/>
      <c r="C942" s="256"/>
      <c r="D942" s="246" t="s">
        <v>182</v>
      </c>
      <c r="E942" s="257" t="s">
        <v>1</v>
      </c>
      <c r="F942" s="258" t="s">
        <v>926</v>
      </c>
      <c r="G942" s="256"/>
      <c r="H942" s="259">
        <v>120</v>
      </c>
      <c r="I942" s="260"/>
      <c r="J942" s="256"/>
      <c r="K942" s="256"/>
      <c r="L942" s="261"/>
      <c r="M942" s="262"/>
      <c r="N942" s="263"/>
      <c r="O942" s="263"/>
      <c r="P942" s="263"/>
      <c r="Q942" s="263"/>
      <c r="R942" s="263"/>
      <c r="S942" s="263"/>
      <c r="T942" s="26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5" t="s">
        <v>182</v>
      </c>
      <c r="AU942" s="265" t="s">
        <v>193</v>
      </c>
      <c r="AV942" s="14" t="s">
        <v>85</v>
      </c>
      <c r="AW942" s="14" t="s">
        <v>34</v>
      </c>
      <c r="AX942" s="14" t="s">
        <v>76</v>
      </c>
      <c r="AY942" s="265" t="s">
        <v>171</v>
      </c>
    </row>
    <row r="943" s="2" customFormat="1" ht="24.15" customHeight="1">
      <c r="A943" s="38"/>
      <c r="B943" s="39"/>
      <c r="C943" s="226" t="s">
        <v>959</v>
      </c>
      <c r="D943" s="226" t="s">
        <v>173</v>
      </c>
      <c r="E943" s="227" t="s">
        <v>960</v>
      </c>
      <c r="F943" s="228" t="s">
        <v>961</v>
      </c>
      <c r="G943" s="229" t="s">
        <v>916</v>
      </c>
      <c r="H943" s="230">
        <v>1</v>
      </c>
      <c r="I943" s="231"/>
      <c r="J943" s="232">
        <f>ROUND(I943*H943,2)</f>
        <v>0</v>
      </c>
      <c r="K943" s="228" t="s">
        <v>177</v>
      </c>
      <c r="L943" s="44"/>
      <c r="M943" s="233" t="s">
        <v>1</v>
      </c>
      <c r="N943" s="234" t="s">
        <v>41</v>
      </c>
      <c r="O943" s="91"/>
      <c r="P943" s="235">
        <f>O943*H943</f>
        <v>0</v>
      </c>
      <c r="Q943" s="235">
        <v>0</v>
      </c>
      <c r="R943" s="235">
        <f>Q943*H943</f>
        <v>0</v>
      </c>
      <c r="S943" s="235">
        <v>0</v>
      </c>
      <c r="T943" s="236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37" t="s">
        <v>178</v>
      </c>
      <c r="AT943" s="237" t="s">
        <v>173</v>
      </c>
      <c r="AU943" s="237" t="s">
        <v>193</v>
      </c>
      <c r="AY943" s="17" t="s">
        <v>171</v>
      </c>
      <c r="BE943" s="238">
        <f>IF(N943="základní",J943,0)</f>
        <v>0</v>
      </c>
      <c r="BF943" s="238">
        <f>IF(N943="snížená",J943,0)</f>
        <v>0</v>
      </c>
      <c r="BG943" s="238">
        <f>IF(N943="zákl. přenesená",J943,0)</f>
        <v>0</v>
      </c>
      <c r="BH943" s="238">
        <f>IF(N943="sníž. přenesená",J943,0)</f>
        <v>0</v>
      </c>
      <c r="BI943" s="238">
        <f>IF(N943="nulová",J943,0)</f>
        <v>0</v>
      </c>
      <c r="BJ943" s="17" t="s">
        <v>83</v>
      </c>
      <c r="BK943" s="238">
        <f>ROUND(I943*H943,2)</f>
        <v>0</v>
      </c>
      <c r="BL943" s="17" t="s">
        <v>178</v>
      </c>
      <c r="BM943" s="237" t="s">
        <v>962</v>
      </c>
    </row>
    <row r="944" s="2" customFormat="1">
      <c r="A944" s="38"/>
      <c r="B944" s="39"/>
      <c r="C944" s="40"/>
      <c r="D944" s="239" t="s">
        <v>180</v>
      </c>
      <c r="E944" s="40"/>
      <c r="F944" s="240" t="s">
        <v>963</v>
      </c>
      <c r="G944" s="40"/>
      <c r="H944" s="40"/>
      <c r="I944" s="241"/>
      <c r="J944" s="40"/>
      <c r="K944" s="40"/>
      <c r="L944" s="44"/>
      <c r="M944" s="242"/>
      <c r="N944" s="243"/>
      <c r="O944" s="91"/>
      <c r="P944" s="91"/>
      <c r="Q944" s="91"/>
      <c r="R944" s="91"/>
      <c r="S944" s="91"/>
      <c r="T944" s="92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17" t="s">
        <v>180</v>
      </c>
      <c r="AU944" s="17" t="s">
        <v>193</v>
      </c>
    </row>
    <row r="945" s="2" customFormat="1" ht="24.15" customHeight="1">
      <c r="A945" s="38"/>
      <c r="B945" s="39"/>
      <c r="C945" s="226" t="s">
        <v>964</v>
      </c>
      <c r="D945" s="226" t="s">
        <v>173</v>
      </c>
      <c r="E945" s="227" t="s">
        <v>965</v>
      </c>
      <c r="F945" s="228" t="s">
        <v>966</v>
      </c>
      <c r="G945" s="229" t="s">
        <v>292</v>
      </c>
      <c r="H945" s="230">
        <v>92.25</v>
      </c>
      <c r="I945" s="231"/>
      <c r="J945" s="232">
        <f>ROUND(I945*H945,2)</f>
        <v>0</v>
      </c>
      <c r="K945" s="228" t="s">
        <v>177</v>
      </c>
      <c r="L945" s="44"/>
      <c r="M945" s="233" t="s">
        <v>1</v>
      </c>
      <c r="N945" s="234" t="s">
        <v>41</v>
      </c>
      <c r="O945" s="91"/>
      <c r="P945" s="235">
        <f>O945*H945</f>
        <v>0</v>
      </c>
      <c r="Q945" s="235">
        <v>0</v>
      </c>
      <c r="R945" s="235">
        <f>Q945*H945</f>
        <v>0</v>
      </c>
      <c r="S945" s="235">
        <v>0</v>
      </c>
      <c r="T945" s="236">
        <f>S945*H945</f>
        <v>0</v>
      </c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R945" s="237" t="s">
        <v>178</v>
      </c>
      <c r="AT945" s="237" t="s">
        <v>173</v>
      </c>
      <c r="AU945" s="237" t="s">
        <v>193</v>
      </c>
      <c r="AY945" s="17" t="s">
        <v>171</v>
      </c>
      <c r="BE945" s="238">
        <f>IF(N945="základní",J945,0)</f>
        <v>0</v>
      </c>
      <c r="BF945" s="238">
        <f>IF(N945="snížená",J945,0)</f>
        <v>0</v>
      </c>
      <c r="BG945" s="238">
        <f>IF(N945="zákl. přenesená",J945,0)</f>
        <v>0</v>
      </c>
      <c r="BH945" s="238">
        <f>IF(N945="sníž. přenesená",J945,0)</f>
        <v>0</v>
      </c>
      <c r="BI945" s="238">
        <f>IF(N945="nulová",J945,0)</f>
        <v>0</v>
      </c>
      <c r="BJ945" s="17" t="s">
        <v>83</v>
      </c>
      <c r="BK945" s="238">
        <f>ROUND(I945*H945,2)</f>
        <v>0</v>
      </c>
      <c r="BL945" s="17" t="s">
        <v>178</v>
      </c>
      <c r="BM945" s="237" t="s">
        <v>967</v>
      </c>
    </row>
    <row r="946" s="2" customFormat="1">
      <c r="A946" s="38"/>
      <c r="B946" s="39"/>
      <c r="C946" s="40"/>
      <c r="D946" s="239" t="s">
        <v>180</v>
      </c>
      <c r="E946" s="40"/>
      <c r="F946" s="240" t="s">
        <v>968</v>
      </c>
      <c r="G946" s="40"/>
      <c r="H946" s="40"/>
      <c r="I946" s="241"/>
      <c r="J946" s="40"/>
      <c r="K946" s="40"/>
      <c r="L946" s="44"/>
      <c r="M946" s="242"/>
      <c r="N946" s="243"/>
      <c r="O946" s="91"/>
      <c r="P946" s="91"/>
      <c r="Q946" s="91"/>
      <c r="R946" s="91"/>
      <c r="S946" s="91"/>
      <c r="T946" s="92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T946" s="17" t="s">
        <v>180</v>
      </c>
      <c r="AU946" s="17" t="s">
        <v>193</v>
      </c>
    </row>
    <row r="947" s="13" customFormat="1">
      <c r="A947" s="13"/>
      <c r="B947" s="244"/>
      <c r="C947" s="245"/>
      <c r="D947" s="246" t="s">
        <v>182</v>
      </c>
      <c r="E947" s="247" t="s">
        <v>1</v>
      </c>
      <c r="F947" s="248" t="s">
        <v>236</v>
      </c>
      <c r="G947" s="245"/>
      <c r="H947" s="247" t="s">
        <v>1</v>
      </c>
      <c r="I947" s="249"/>
      <c r="J947" s="245"/>
      <c r="K947" s="245"/>
      <c r="L947" s="250"/>
      <c r="M947" s="251"/>
      <c r="N947" s="252"/>
      <c r="O947" s="252"/>
      <c r="P947" s="252"/>
      <c r="Q947" s="252"/>
      <c r="R947" s="252"/>
      <c r="S947" s="252"/>
      <c r="T947" s="25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4" t="s">
        <v>182</v>
      </c>
      <c r="AU947" s="254" t="s">
        <v>193</v>
      </c>
      <c r="AV947" s="13" t="s">
        <v>83</v>
      </c>
      <c r="AW947" s="13" t="s">
        <v>34</v>
      </c>
      <c r="AX947" s="13" t="s">
        <v>76</v>
      </c>
      <c r="AY947" s="254" t="s">
        <v>171</v>
      </c>
    </row>
    <row r="948" s="13" customFormat="1">
      <c r="A948" s="13"/>
      <c r="B948" s="244"/>
      <c r="C948" s="245"/>
      <c r="D948" s="246" t="s">
        <v>182</v>
      </c>
      <c r="E948" s="247" t="s">
        <v>1</v>
      </c>
      <c r="F948" s="248" t="s">
        <v>184</v>
      </c>
      <c r="G948" s="245"/>
      <c r="H948" s="247" t="s">
        <v>1</v>
      </c>
      <c r="I948" s="249"/>
      <c r="J948" s="245"/>
      <c r="K948" s="245"/>
      <c r="L948" s="250"/>
      <c r="M948" s="251"/>
      <c r="N948" s="252"/>
      <c r="O948" s="252"/>
      <c r="P948" s="252"/>
      <c r="Q948" s="252"/>
      <c r="R948" s="252"/>
      <c r="S948" s="252"/>
      <c r="T948" s="25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4" t="s">
        <v>182</v>
      </c>
      <c r="AU948" s="254" t="s">
        <v>193</v>
      </c>
      <c r="AV948" s="13" t="s">
        <v>83</v>
      </c>
      <c r="AW948" s="13" t="s">
        <v>34</v>
      </c>
      <c r="AX948" s="13" t="s">
        <v>76</v>
      </c>
      <c r="AY948" s="254" t="s">
        <v>171</v>
      </c>
    </row>
    <row r="949" s="14" customFormat="1">
      <c r="A949" s="14"/>
      <c r="B949" s="255"/>
      <c r="C949" s="256"/>
      <c r="D949" s="246" t="s">
        <v>182</v>
      </c>
      <c r="E949" s="257" t="s">
        <v>1</v>
      </c>
      <c r="F949" s="258" t="s">
        <v>969</v>
      </c>
      <c r="G949" s="256"/>
      <c r="H949" s="259">
        <v>92.25</v>
      </c>
      <c r="I949" s="260"/>
      <c r="J949" s="256"/>
      <c r="K949" s="256"/>
      <c r="L949" s="261"/>
      <c r="M949" s="262"/>
      <c r="N949" s="263"/>
      <c r="O949" s="263"/>
      <c r="P949" s="263"/>
      <c r="Q949" s="263"/>
      <c r="R949" s="263"/>
      <c r="S949" s="263"/>
      <c r="T949" s="26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5" t="s">
        <v>182</v>
      </c>
      <c r="AU949" s="265" t="s">
        <v>193</v>
      </c>
      <c r="AV949" s="14" t="s">
        <v>85</v>
      </c>
      <c r="AW949" s="14" t="s">
        <v>34</v>
      </c>
      <c r="AX949" s="14" t="s">
        <v>76</v>
      </c>
      <c r="AY949" s="265" t="s">
        <v>171</v>
      </c>
    </row>
    <row r="950" s="2" customFormat="1" ht="24.15" customHeight="1">
      <c r="A950" s="38"/>
      <c r="B950" s="39"/>
      <c r="C950" s="226" t="s">
        <v>970</v>
      </c>
      <c r="D950" s="226" t="s">
        <v>173</v>
      </c>
      <c r="E950" s="227" t="s">
        <v>971</v>
      </c>
      <c r="F950" s="228" t="s">
        <v>972</v>
      </c>
      <c r="G950" s="229" t="s">
        <v>292</v>
      </c>
      <c r="H950" s="230">
        <v>92.25</v>
      </c>
      <c r="I950" s="231"/>
      <c r="J950" s="232">
        <f>ROUND(I950*H950,2)</f>
        <v>0</v>
      </c>
      <c r="K950" s="228" t="s">
        <v>177</v>
      </c>
      <c r="L950" s="44"/>
      <c r="M950" s="233" t="s">
        <v>1</v>
      </c>
      <c r="N950" s="234" t="s">
        <v>41</v>
      </c>
      <c r="O950" s="91"/>
      <c r="P950" s="235">
        <f>O950*H950</f>
        <v>0</v>
      </c>
      <c r="Q950" s="235">
        <v>0</v>
      </c>
      <c r="R950" s="235">
        <f>Q950*H950</f>
        <v>0</v>
      </c>
      <c r="S950" s="235">
        <v>0</v>
      </c>
      <c r="T950" s="236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237" t="s">
        <v>178</v>
      </c>
      <c r="AT950" s="237" t="s">
        <v>173</v>
      </c>
      <c r="AU950" s="237" t="s">
        <v>193</v>
      </c>
      <c r="AY950" s="17" t="s">
        <v>171</v>
      </c>
      <c r="BE950" s="238">
        <f>IF(N950="základní",J950,0)</f>
        <v>0</v>
      </c>
      <c r="BF950" s="238">
        <f>IF(N950="snížená",J950,0)</f>
        <v>0</v>
      </c>
      <c r="BG950" s="238">
        <f>IF(N950="zákl. přenesená",J950,0)</f>
        <v>0</v>
      </c>
      <c r="BH950" s="238">
        <f>IF(N950="sníž. přenesená",J950,0)</f>
        <v>0</v>
      </c>
      <c r="BI950" s="238">
        <f>IF(N950="nulová",J950,0)</f>
        <v>0</v>
      </c>
      <c r="BJ950" s="17" t="s">
        <v>83</v>
      </c>
      <c r="BK950" s="238">
        <f>ROUND(I950*H950,2)</f>
        <v>0</v>
      </c>
      <c r="BL950" s="17" t="s">
        <v>178</v>
      </c>
      <c r="BM950" s="237" t="s">
        <v>973</v>
      </c>
    </row>
    <row r="951" s="2" customFormat="1">
      <c r="A951" s="38"/>
      <c r="B951" s="39"/>
      <c r="C951" s="40"/>
      <c r="D951" s="239" t="s">
        <v>180</v>
      </c>
      <c r="E951" s="40"/>
      <c r="F951" s="240" t="s">
        <v>974</v>
      </c>
      <c r="G951" s="40"/>
      <c r="H951" s="40"/>
      <c r="I951" s="241"/>
      <c r="J951" s="40"/>
      <c r="K951" s="40"/>
      <c r="L951" s="44"/>
      <c r="M951" s="242"/>
      <c r="N951" s="243"/>
      <c r="O951" s="91"/>
      <c r="P951" s="91"/>
      <c r="Q951" s="91"/>
      <c r="R951" s="91"/>
      <c r="S951" s="91"/>
      <c r="T951" s="92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T951" s="17" t="s">
        <v>180</v>
      </c>
      <c r="AU951" s="17" t="s">
        <v>193</v>
      </c>
    </row>
    <row r="952" s="12" customFormat="1" ht="20.88" customHeight="1">
      <c r="A952" s="12"/>
      <c r="B952" s="210"/>
      <c r="C952" s="211"/>
      <c r="D952" s="212" t="s">
        <v>75</v>
      </c>
      <c r="E952" s="224" t="s">
        <v>783</v>
      </c>
      <c r="F952" s="224" t="s">
        <v>975</v>
      </c>
      <c r="G952" s="211"/>
      <c r="H952" s="211"/>
      <c r="I952" s="214"/>
      <c r="J952" s="225">
        <f>BK952</f>
        <v>0</v>
      </c>
      <c r="K952" s="211"/>
      <c r="L952" s="216"/>
      <c r="M952" s="217"/>
      <c r="N952" s="218"/>
      <c r="O952" s="218"/>
      <c r="P952" s="219">
        <f>SUM(P953:P983)</f>
        <v>0</v>
      </c>
      <c r="Q952" s="218"/>
      <c r="R952" s="219">
        <f>SUM(R953:R983)</f>
        <v>0.19595199999999999</v>
      </c>
      <c r="S952" s="218"/>
      <c r="T952" s="220">
        <f>SUM(T953:T983)</f>
        <v>0</v>
      </c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R952" s="221" t="s">
        <v>83</v>
      </c>
      <c r="AT952" s="222" t="s">
        <v>75</v>
      </c>
      <c r="AU952" s="222" t="s">
        <v>85</v>
      </c>
      <c r="AY952" s="221" t="s">
        <v>171</v>
      </c>
      <c r="BK952" s="223">
        <f>SUM(BK953:BK983)</f>
        <v>0</v>
      </c>
    </row>
    <row r="953" s="2" customFormat="1" ht="24.15" customHeight="1">
      <c r="A953" s="38"/>
      <c r="B953" s="39"/>
      <c r="C953" s="226" t="s">
        <v>976</v>
      </c>
      <c r="D953" s="226" t="s">
        <v>173</v>
      </c>
      <c r="E953" s="227" t="s">
        <v>977</v>
      </c>
      <c r="F953" s="228" t="s">
        <v>978</v>
      </c>
      <c r="G953" s="229" t="s">
        <v>292</v>
      </c>
      <c r="H953" s="230">
        <v>250</v>
      </c>
      <c r="I953" s="231"/>
      <c r="J953" s="232">
        <f>ROUND(I953*H953,2)</f>
        <v>0</v>
      </c>
      <c r="K953" s="228" t="s">
        <v>177</v>
      </c>
      <c r="L953" s="44"/>
      <c r="M953" s="233" t="s">
        <v>1</v>
      </c>
      <c r="N953" s="234" t="s">
        <v>41</v>
      </c>
      <c r="O953" s="91"/>
      <c r="P953" s="235">
        <f>O953*H953</f>
        <v>0</v>
      </c>
      <c r="Q953" s="235">
        <v>4.0000000000000003E-05</v>
      </c>
      <c r="R953" s="235">
        <f>Q953*H953</f>
        <v>0.01</v>
      </c>
      <c r="S953" s="235">
        <v>0</v>
      </c>
      <c r="T953" s="236">
        <f>S953*H953</f>
        <v>0</v>
      </c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R953" s="237" t="s">
        <v>178</v>
      </c>
      <c r="AT953" s="237" t="s">
        <v>173</v>
      </c>
      <c r="AU953" s="237" t="s">
        <v>193</v>
      </c>
      <c r="AY953" s="17" t="s">
        <v>171</v>
      </c>
      <c r="BE953" s="238">
        <f>IF(N953="základní",J953,0)</f>
        <v>0</v>
      </c>
      <c r="BF953" s="238">
        <f>IF(N953="snížená",J953,0)</f>
        <v>0</v>
      </c>
      <c r="BG953" s="238">
        <f>IF(N953="zákl. přenesená",J953,0)</f>
        <v>0</v>
      </c>
      <c r="BH953" s="238">
        <f>IF(N953="sníž. přenesená",J953,0)</f>
        <v>0</v>
      </c>
      <c r="BI953" s="238">
        <f>IF(N953="nulová",J953,0)</f>
        <v>0</v>
      </c>
      <c r="BJ953" s="17" t="s">
        <v>83</v>
      </c>
      <c r="BK953" s="238">
        <f>ROUND(I953*H953,2)</f>
        <v>0</v>
      </c>
      <c r="BL953" s="17" t="s">
        <v>178</v>
      </c>
      <c r="BM953" s="237" t="s">
        <v>979</v>
      </c>
    </row>
    <row r="954" s="2" customFormat="1">
      <c r="A954" s="38"/>
      <c r="B954" s="39"/>
      <c r="C954" s="40"/>
      <c r="D954" s="239" t="s">
        <v>180</v>
      </c>
      <c r="E954" s="40"/>
      <c r="F954" s="240" t="s">
        <v>980</v>
      </c>
      <c r="G954" s="40"/>
      <c r="H954" s="40"/>
      <c r="I954" s="241"/>
      <c r="J954" s="40"/>
      <c r="K954" s="40"/>
      <c r="L954" s="44"/>
      <c r="M954" s="242"/>
      <c r="N954" s="243"/>
      <c r="O954" s="91"/>
      <c r="P954" s="91"/>
      <c r="Q954" s="91"/>
      <c r="R954" s="91"/>
      <c r="S954" s="91"/>
      <c r="T954" s="92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T954" s="17" t="s">
        <v>180</v>
      </c>
      <c r="AU954" s="17" t="s">
        <v>193</v>
      </c>
    </row>
    <row r="955" s="13" customFormat="1">
      <c r="A955" s="13"/>
      <c r="B955" s="244"/>
      <c r="C955" s="245"/>
      <c r="D955" s="246" t="s">
        <v>182</v>
      </c>
      <c r="E955" s="247" t="s">
        <v>1</v>
      </c>
      <c r="F955" s="248" t="s">
        <v>236</v>
      </c>
      <c r="G955" s="245"/>
      <c r="H955" s="247" t="s">
        <v>1</v>
      </c>
      <c r="I955" s="249"/>
      <c r="J955" s="245"/>
      <c r="K955" s="245"/>
      <c r="L955" s="250"/>
      <c r="M955" s="251"/>
      <c r="N955" s="252"/>
      <c r="O955" s="252"/>
      <c r="P955" s="252"/>
      <c r="Q955" s="252"/>
      <c r="R955" s="252"/>
      <c r="S955" s="252"/>
      <c r="T955" s="25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54" t="s">
        <v>182</v>
      </c>
      <c r="AU955" s="254" t="s">
        <v>193</v>
      </c>
      <c r="AV955" s="13" t="s">
        <v>83</v>
      </c>
      <c r="AW955" s="13" t="s">
        <v>34</v>
      </c>
      <c r="AX955" s="13" t="s">
        <v>76</v>
      </c>
      <c r="AY955" s="254" t="s">
        <v>171</v>
      </c>
    </row>
    <row r="956" s="13" customFormat="1">
      <c r="A956" s="13"/>
      <c r="B956" s="244"/>
      <c r="C956" s="245"/>
      <c r="D956" s="246" t="s">
        <v>182</v>
      </c>
      <c r="E956" s="247" t="s">
        <v>1</v>
      </c>
      <c r="F956" s="248" t="s">
        <v>184</v>
      </c>
      <c r="G956" s="245"/>
      <c r="H956" s="247" t="s">
        <v>1</v>
      </c>
      <c r="I956" s="249"/>
      <c r="J956" s="245"/>
      <c r="K956" s="245"/>
      <c r="L956" s="250"/>
      <c r="M956" s="251"/>
      <c r="N956" s="252"/>
      <c r="O956" s="252"/>
      <c r="P956" s="252"/>
      <c r="Q956" s="252"/>
      <c r="R956" s="252"/>
      <c r="S956" s="252"/>
      <c r="T956" s="25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4" t="s">
        <v>182</v>
      </c>
      <c r="AU956" s="254" t="s">
        <v>193</v>
      </c>
      <c r="AV956" s="13" t="s">
        <v>83</v>
      </c>
      <c r="AW956" s="13" t="s">
        <v>34</v>
      </c>
      <c r="AX956" s="13" t="s">
        <v>76</v>
      </c>
      <c r="AY956" s="254" t="s">
        <v>171</v>
      </c>
    </row>
    <row r="957" s="13" customFormat="1">
      <c r="A957" s="13"/>
      <c r="B957" s="244"/>
      <c r="C957" s="245"/>
      <c r="D957" s="246" t="s">
        <v>182</v>
      </c>
      <c r="E957" s="247" t="s">
        <v>1</v>
      </c>
      <c r="F957" s="248" t="s">
        <v>981</v>
      </c>
      <c r="G957" s="245"/>
      <c r="H957" s="247" t="s">
        <v>1</v>
      </c>
      <c r="I957" s="249"/>
      <c r="J957" s="245"/>
      <c r="K957" s="245"/>
      <c r="L957" s="250"/>
      <c r="M957" s="251"/>
      <c r="N957" s="252"/>
      <c r="O957" s="252"/>
      <c r="P957" s="252"/>
      <c r="Q957" s="252"/>
      <c r="R957" s="252"/>
      <c r="S957" s="252"/>
      <c r="T957" s="25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54" t="s">
        <v>182</v>
      </c>
      <c r="AU957" s="254" t="s">
        <v>193</v>
      </c>
      <c r="AV957" s="13" t="s">
        <v>83</v>
      </c>
      <c r="AW957" s="13" t="s">
        <v>34</v>
      </c>
      <c r="AX957" s="13" t="s">
        <v>76</v>
      </c>
      <c r="AY957" s="254" t="s">
        <v>171</v>
      </c>
    </row>
    <row r="958" s="13" customFormat="1">
      <c r="A958" s="13"/>
      <c r="B958" s="244"/>
      <c r="C958" s="245"/>
      <c r="D958" s="246" t="s">
        <v>182</v>
      </c>
      <c r="E958" s="247" t="s">
        <v>1</v>
      </c>
      <c r="F958" s="248" t="s">
        <v>386</v>
      </c>
      <c r="G958" s="245"/>
      <c r="H958" s="247" t="s">
        <v>1</v>
      </c>
      <c r="I958" s="249"/>
      <c r="J958" s="245"/>
      <c r="K958" s="245"/>
      <c r="L958" s="250"/>
      <c r="M958" s="251"/>
      <c r="N958" s="252"/>
      <c r="O958" s="252"/>
      <c r="P958" s="252"/>
      <c r="Q958" s="252"/>
      <c r="R958" s="252"/>
      <c r="S958" s="252"/>
      <c r="T958" s="25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54" t="s">
        <v>182</v>
      </c>
      <c r="AU958" s="254" t="s">
        <v>193</v>
      </c>
      <c r="AV958" s="13" t="s">
        <v>83</v>
      </c>
      <c r="AW958" s="13" t="s">
        <v>34</v>
      </c>
      <c r="AX958" s="13" t="s">
        <v>76</v>
      </c>
      <c r="AY958" s="254" t="s">
        <v>171</v>
      </c>
    </row>
    <row r="959" s="14" customFormat="1">
      <c r="A959" s="14"/>
      <c r="B959" s="255"/>
      <c r="C959" s="256"/>
      <c r="D959" s="246" t="s">
        <v>182</v>
      </c>
      <c r="E959" s="257" t="s">
        <v>1</v>
      </c>
      <c r="F959" s="258" t="s">
        <v>912</v>
      </c>
      <c r="G959" s="256"/>
      <c r="H959" s="259">
        <v>250</v>
      </c>
      <c r="I959" s="260"/>
      <c r="J959" s="256"/>
      <c r="K959" s="256"/>
      <c r="L959" s="261"/>
      <c r="M959" s="262"/>
      <c r="N959" s="263"/>
      <c r="O959" s="263"/>
      <c r="P959" s="263"/>
      <c r="Q959" s="263"/>
      <c r="R959" s="263"/>
      <c r="S959" s="263"/>
      <c r="T959" s="26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65" t="s">
        <v>182</v>
      </c>
      <c r="AU959" s="265" t="s">
        <v>193</v>
      </c>
      <c r="AV959" s="14" t="s">
        <v>85</v>
      </c>
      <c r="AW959" s="14" t="s">
        <v>34</v>
      </c>
      <c r="AX959" s="14" t="s">
        <v>76</v>
      </c>
      <c r="AY959" s="265" t="s">
        <v>171</v>
      </c>
    </row>
    <row r="960" s="2" customFormat="1" ht="16.5" customHeight="1">
      <c r="A960" s="38"/>
      <c r="B960" s="39"/>
      <c r="C960" s="226" t="s">
        <v>982</v>
      </c>
      <c r="D960" s="226" t="s">
        <v>173</v>
      </c>
      <c r="E960" s="227" t="s">
        <v>983</v>
      </c>
      <c r="F960" s="228" t="s">
        <v>984</v>
      </c>
      <c r="G960" s="229" t="s">
        <v>438</v>
      </c>
      <c r="H960" s="230">
        <v>13.6</v>
      </c>
      <c r="I960" s="231"/>
      <c r="J960" s="232">
        <f>ROUND(I960*H960,2)</f>
        <v>0</v>
      </c>
      <c r="K960" s="228" t="s">
        <v>1</v>
      </c>
      <c r="L960" s="44"/>
      <c r="M960" s="233" t="s">
        <v>1</v>
      </c>
      <c r="N960" s="234" t="s">
        <v>41</v>
      </c>
      <c r="O960" s="91"/>
      <c r="P960" s="235">
        <f>O960*H960</f>
        <v>0</v>
      </c>
      <c r="Q960" s="235">
        <v>0.0023</v>
      </c>
      <c r="R960" s="235">
        <f>Q960*H960</f>
        <v>0.031279999999999995</v>
      </c>
      <c r="S960" s="235">
        <v>0</v>
      </c>
      <c r="T960" s="236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37" t="s">
        <v>178</v>
      </c>
      <c r="AT960" s="237" t="s">
        <v>173</v>
      </c>
      <c r="AU960" s="237" t="s">
        <v>193</v>
      </c>
      <c r="AY960" s="17" t="s">
        <v>171</v>
      </c>
      <c r="BE960" s="238">
        <f>IF(N960="základní",J960,0)</f>
        <v>0</v>
      </c>
      <c r="BF960" s="238">
        <f>IF(N960="snížená",J960,0)</f>
        <v>0</v>
      </c>
      <c r="BG960" s="238">
        <f>IF(N960="zákl. přenesená",J960,0)</f>
        <v>0</v>
      </c>
      <c r="BH960" s="238">
        <f>IF(N960="sníž. přenesená",J960,0)</f>
        <v>0</v>
      </c>
      <c r="BI960" s="238">
        <f>IF(N960="nulová",J960,0)</f>
        <v>0</v>
      </c>
      <c r="BJ960" s="17" t="s">
        <v>83</v>
      </c>
      <c r="BK960" s="238">
        <f>ROUND(I960*H960,2)</f>
        <v>0</v>
      </c>
      <c r="BL960" s="17" t="s">
        <v>178</v>
      </c>
      <c r="BM960" s="237" t="s">
        <v>985</v>
      </c>
    </row>
    <row r="961" s="13" customFormat="1">
      <c r="A961" s="13"/>
      <c r="B961" s="244"/>
      <c r="C961" s="245"/>
      <c r="D961" s="246" t="s">
        <v>182</v>
      </c>
      <c r="E961" s="247" t="s">
        <v>1</v>
      </c>
      <c r="F961" s="248" t="s">
        <v>236</v>
      </c>
      <c r="G961" s="245"/>
      <c r="H961" s="247" t="s">
        <v>1</v>
      </c>
      <c r="I961" s="249"/>
      <c r="J961" s="245"/>
      <c r="K961" s="245"/>
      <c r="L961" s="250"/>
      <c r="M961" s="251"/>
      <c r="N961" s="252"/>
      <c r="O961" s="252"/>
      <c r="P961" s="252"/>
      <c r="Q961" s="252"/>
      <c r="R961" s="252"/>
      <c r="S961" s="252"/>
      <c r="T961" s="25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4" t="s">
        <v>182</v>
      </c>
      <c r="AU961" s="254" t="s">
        <v>193</v>
      </c>
      <c r="AV961" s="13" t="s">
        <v>83</v>
      </c>
      <c r="AW961" s="13" t="s">
        <v>34</v>
      </c>
      <c r="AX961" s="13" t="s">
        <v>76</v>
      </c>
      <c r="AY961" s="254" t="s">
        <v>171</v>
      </c>
    </row>
    <row r="962" s="13" customFormat="1">
      <c r="A962" s="13"/>
      <c r="B962" s="244"/>
      <c r="C962" s="245"/>
      <c r="D962" s="246" t="s">
        <v>182</v>
      </c>
      <c r="E962" s="247" t="s">
        <v>1</v>
      </c>
      <c r="F962" s="248" t="s">
        <v>986</v>
      </c>
      <c r="G962" s="245"/>
      <c r="H962" s="247" t="s">
        <v>1</v>
      </c>
      <c r="I962" s="249"/>
      <c r="J962" s="245"/>
      <c r="K962" s="245"/>
      <c r="L962" s="250"/>
      <c r="M962" s="251"/>
      <c r="N962" s="252"/>
      <c r="O962" s="252"/>
      <c r="P962" s="252"/>
      <c r="Q962" s="252"/>
      <c r="R962" s="252"/>
      <c r="S962" s="252"/>
      <c r="T962" s="25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54" t="s">
        <v>182</v>
      </c>
      <c r="AU962" s="254" t="s">
        <v>193</v>
      </c>
      <c r="AV962" s="13" t="s">
        <v>83</v>
      </c>
      <c r="AW962" s="13" t="s">
        <v>34</v>
      </c>
      <c r="AX962" s="13" t="s">
        <v>76</v>
      </c>
      <c r="AY962" s="254" t="s">
        <v>171</v>
      </c>
    </row>
    <row r="963" s="13" customFormat="1">
      <c r="A963" s="13"/>
      <c r="B963" s="244"/>
      <c r="C963" s="245"/>
      <c r="D963" s="246" t="s">
        <v>182</v>
      </c>
      <c r="E963" s="247" t="s">
        <v>1</v>
      </c>
      <c r="F963" s="248" t="s">
        <v>184</v>
      </c>
      <c r="G963" s="245"/>
      <c r="H963" s="247" t="s">
        <v>1</v>
      </c>
      <c r="I963" s="249"/>
      <c r="J963" s="245"/>
      <c r="K963" s="245"/>
      <c r="L963" s="250"/>
      <c r="M963" s="251"/>
      <c r="N963" s="252"/>
      <c r="O963" s="252"/>
      <c r="P963" s="252"/>
      <c r="Q963" s="252"/>
      <c r="R963" s="252"/>
      <c r="S963" s="252"/>
      <c r="T963" s="25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4" t="s">
        <v>182</v>
      </c>
      <c r="AU963" s="254" t="s">
        <v>193</v>
      </c>
      <c r="AV963" s="13" t="s">
        <v>83</v>
      </c>
      <c r="AW963" s="13" t="s">
        <v>34</v>
      </c>
      <c r="AX963" s="13" t="s">
        <v>76</v>
      </c>
      <c r="AY963" s="254" t="s">
        <v>171</v>
      </c>
    </row>
    <row r="964" s="14" customFormat="1">
      <c r="A964" s="14"/>
      <c r="B964" s="255"/>
      <c r="C964" s="256"/>
      <c r="D964" s="246" t="s">
        <v>182</v>
      </c>
      <c r="E964" s="257" t="s">
        <v>1</v>
      </c>
      <c r="F964" s="258" t="s">
        <v>987</v>
      </c>
      <c r="G964" s="256"/>
      <c r="H964" s="259">
        <v>13.6</v>
      </c>
      <c r="I964" s="260"/>
      <c r="J964" s="256"/>
      <c r="K964" s="256"/>
      <c r="L964" s="261"/>
      <c r="M964" s="262"/>
      <c r="N964" s="263"/>
      <c r="O964" s="263"/>
      <c r="P964" s="263"/>
      <c r="Q964" s="263"/>
      <c r="R964" s="263"/>
      <c r="S964" s="263"/>
      <c r="T964" s="26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5" t="s">
        <v>182</v>
      </c>
      <c r="AU964" s="265" t="s">
        <v>193</v>
      </c>
      <c r="AV964" s="14" t="s">
        <v>85</v>
      </c>
      <c r="AW964" s="14" t="s">
        <v>34</v>
      </c>
      <c r="AX964" s="14" t="s">
        <v>76</v>
      </c>
      <c r="AY964" s="265" t="s">
        <v>171</v>
      </c>
    </row>
    <row r="965" s="2" customFormat="1" ht="24.15" customHeight="1">
      <c r="A965" s="38"/>
      <c r="B965" s="39"/>
      <c r="C965" s="226" t="s">
        <v>988</v>
      </c>
      <c r="D965" s="226" t="s">
        <v>173</v>
      </c>
      <c r="E965" s="227" t="s">
        <v>989</v>
      </c>
      <c r="F965" s="228" t="s">
        <v>990</v>
      </c>
      <c r="G965" s="229" t="s">
        <v>438</v>
      </c>
      <c r="H965" s="230">
        <v>51.799999999999997</v>
      </c>
      <c r="I965" s="231"/>
      <c r="J965" s="232">
        <f>ROUND(I965*H965,2)</f>
        <v>0</v>
      </c>
      <c r="K965" s="228" t="s">
        <v>177</v>
      </c>
      <c r="L965" s="44"/>
      <c r="M965" s="233" t="s">
        <v>1</v>
      </c>
      <c r="N965" s="234" t="s">
        <v>41</v>
      </c>
      <c r="O965" s="91"/>
      <c r="P965" s="235">
        <f>O965*H965</f>
        <v>0</v>
      </c>
      <c r="Q965" s="235">
        <v>0.00097999999999999997</v>
      </c>
      <c r="R965" s="235">
        <f>Q965*H965</f>
        <v>0.050763999999999997</v>
      </c>
      <c r="S965" s="235">
        <v>0</v>
      </c>
      <c r="T965" s="236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37" t="s">
        <v>178</v>
      </c>
      <c r="AT965" s="237" t="s">
        <v>173</v>
      </c>
      <c r="AU965" s="237" t="s">
        <v>193</v>
      </c>
      <c r="AY965" s="17" t="s">
        <v>171</v>
      </c>
      <c r="BE965" s="238">
        <f>IF(N965="základní",J965,0)</f>
        <v>0</v>
      </c>
      <c r="BF965" s="238">
        <f>IF(N965="snížená",J965,0)</f>
        <v>0</v>
      </c>
      <c r="BG965" s="238">
        <f>IF(N965="zákl. přenesená",J965,0)</f>
        <v>0</v>
      </c>
      <c r="BH965" s="238">
        <f>IF(N965="sníž. přenesená",J965,0)</f>
        <v>0</v>
      </c>
      <c r="BI965" s="238">
        <f>IF(N965="nulová",J965,0)</f>
        <v>0</v>
      </c>
      <c r="BJ965" s="17" t="s">
        <v>83</v>
      </c>
      <c r="BK965" s="238">
        <f>ROUND(I965*H965,2)</f>
        <v>0</v>
      </c>
      <c r="BL965" s="17" t="s">
        <v>178</v>
      </c>
      <c r="BM965" s="237" t="s">
        <v>991</v>
      </c>
    </row>
    <row r="966" s="2" customFormat="1">
      <c r="A966" s="38"/>
      <c r="B966" s="39"/>
      <c r="C966" s="40"/>
      <c r="D966" s="239" t="s">
        <v>180</v>
      </c>
      <c r="E966" s="40"/>
      <c r="F966" s="240" t="s">
        <v>992</v>
      </c>
      <c r="G966" s="40"/>
      <c r="H966" s="40"/>
      <c r="I966" s="241"/>
      <c r="J966" s="40"/>
      <c r="K966" s="40"/>
      <c r="L966" s="44"/>
      <c r="M966" s="242"/>
      <c r="N966" s="243"/>
      <c r="O966" s="91"/>
      <c r="P966" s="91"/>
      <c r="Q966" s="91"/>
      <c r="R966" s="91"/>
      <c r="S966" s="91"/>
      <c r="T966" s="92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T966" s="17" t="s">
        <v>180</v>
      </c>
      <c r="AU966" s="17" t="s">
        <v>193</v>
      </c>
    </row>
    <row r="967" s="2" customFormat="1">
      <c r="A967" s="38"/>
      <c r="B967" s="39"/>
      <c r="C967" s="40"/>
      <c r="D967" s="246" t="s">
        <v>243</v>
      </c>
      <c r="E967" s="40"/>
      <c r="F967" s="266" t="s">
        <v>993</v>
      </c>
      <c r="G967" s="40"/>
      <c r="H967" s="40"/>
      <c r="I967" s="241"/>
      <c r="J967" s="40"/>
      <c r="K967" s="40"/>
      <c r="L967" s="44"/>
      <c r="M967" s="242"/>
      <c r="N967" s="243"/>
      <c r="O967" s="91"/>
      <c r="P967" s="91"/>
      <c r="Q967" s="91"/>
      <c r="R967" s="91"/>
      <c r="S967" s="91"/>
      <c r="T967" s="92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T967" s="17" t="s">
        <v>243</v>
      </c>
      <c r="AU967" s="17" t="s">
        <v>193</v>
      </c>
    </row>
    <row r="968" s="13" customFormat="1">
      <c r="A968" s="13"/>
      <c r="B968" s="244"/>
      <c r="C968" s="245"/>
      <c r="D968" s="246" t="s">
        <v>182</v>
      </c>
      <c r="E968" s="247" t="s">
        <v>1</v>
      </c>
      <c r="F968" s="248" t="s">
        <v>236</v>
      </c>
      <c r="G968" s="245"/>
      <c r="H968" s="247" t="s">
        <v>1</v>
      </c>
      <c r="I968" s="249"/>
      <c r="J968" s="245"/>
      <c r="K968" s="245"/>
      <c r="L968" s="250"/>
      <c r="M968" s="251"/>
      <c r="N968" s="252"/>
      <c r="O968" s="252"/>
      <c r="P968" s="252"/>
      <c r="Q968" s="252"/>
      <c r="R968" s="252"/>
      <c r="S968" s="252"/>
      <c r="T968" s="25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4" t="s">
        <v>182</v>
      </c>
      <c r="AU968" s="254" t="s">
        <v>193</v>
      </c>
      <c r="AV968" s="13" t="s">
        <v>83</v>
      </c>
      <c r="AW968" s="13" t="s">
        <v>34</v>
      </c>
      <c r="AX968" s="13" t="s">
        <v>76</v>
      </c>
      <c r="AY968" s="254" t="s">
        <v>171</v>
      </c>
    </row>
    <row r="969" s="13" customFormat="1">
      <c r="A969" s="13"/>
      <c r="B969" s="244"/>
      <c r="C969" s="245"/>
      <c r="D969" s="246" t="s">
        <v>182</v>
      </c>
      <c r="E969" s="247" t="s">
        <v>1</v>
      </c>
      <c r="F969" s="248" t="s">
        <v>986</v>
      </c>
      <c r="G969" s="245"/>
      <c r="H969" s="247" t="s">
        <v>1</v>
      </c>
      <c r="I969" s="249"/>
      <c r="J969" s="245"/>
      <c r="K969" s="245"/>
      <c r="L969" s="250"/>
      <c r="M969" s="251"/>
      <c r="N969" s="252"/>
      <c r="O969" s="252"/>
      <c r="P969" s="252"/>
      <c r="Q969" s="252"/>
      <c r="R969" s="252"/>
      <c r="S969" s="252"/>
      <c r="T969" s="25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4" t="s">
        <v>182</v>
      </c>
      <c r="AU969" s="254" t="s">
        <v>193</v>
      </c>
      <c r="AV969" s="13" t="s">
        <v>83</v>
      </c>
      <c r="AW969" s="13" t="s">
        <v>34</v>
      </c>
      <c r="AX969" s="13" t="s">
        <v>76</v>
      </c>
      <c r="AY969" s="254" t="s">
        <v>171</v>
      </c>
    </row>
    <row r="970" s="13" customFormat="1">
      <c r="A970" s="13"/>
      <c r="B970" s="244"/>
      <c r="C970" s="245"/>
      <c r="D970" s="246" t="s">
        <v>182</v>
      </c>
      <c r="E970" s="247" t="s">
        <v>1</v>
      </c>
      <c r="F970" s="248" t="s">
        <v>184</v>
      </c>
      <c r="G970" s="245"/>
      <c r="H970" s="247" t="s">
        <v>1</v>
      </c>
      <c r="I970" s="249"/>
      <c r="J970" s="245"/>
      <c r="K970" s="245"/>
      <c r="L970" s="250"/>
      <c r="M970" s="251"/>
      <c r="N970" s="252"/>
      <c r="O970" s="252"/>
      <c r="P970" s="252"/>
      <c r="Q970" s="252"/>
      <c r="R970" s="252"/>
      <c r="S970" s="252"/>
      <c r="T970" s="25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4" t="s">
        <v>182</v>
      </c>
      <c r="AU970" s="254" t="s">
        <v>193</v>
      </c>
      <c r="AV970" s="13" t="s">
        <v>83</v>
      </c>
      <c r="AW970" s="13" t="s">
        <v>34</v>
      </c>
      <c r="AX970" s="13" t="s">
        <v>76</v>
      </c>
      <c r="AY970" s="254" t="s">
        <v>171</v>
      </c>
    </row>
    <row r="971" s="14" customFormat="1">
      <c r="A971" s="14"/>
      <c r="B971" s="255"/>
      <c r="C971" s="256"/>
      <c r="D971" s="246" t="s">
        <v>182</v>
      </c>
      <c r="E971" s="257" t="s">
        <v>1</v>
      </c>
      <c r="F971" s="258" t="s">
        <v>994</v>
      </c>
      <c r="G971" s="256"/>
      <c r="H971" s="259">
        <v>51.799999999999997</v>
      </c>
      <c r="I971" s="260"/>
      <c r="J971" s="256"/>
      <c r="K971" s="256"/>
      <c r="L971" s="261"/>
      <c r="M971" s="262"/>
      <c r="N971" s="263"/>
      <c r="O971" s="263"/>
      <c r="P971" s="263"/>
      <c r="Q971" s="263"/>
      <c r="R971" s="263"/>
      <c r="S971" s="263"/>
      <c r="T971" s="26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5" t="s">
        <v>182</v>
      </c>
      <c r="AU971" s="265" t="s">
        <v>193</v>
      </c>
      <c r="AV971" s="14" t="s">
        <v>85</v>
      </c>
      <c r="AW971" s="14" t="s">
        <v>34</v>
      </c>
      <c r="AX971" s="14" t="s">
        <v>76</v>
      </c>
      <c r="AY971" s="265" t="s">
        <v>171</v>
      </c>
    </row>
    <row r="972" s="2" customFormat="1" ht="33" customHeight="1">
      <c r="A972" s="38"/>
      <c r="B972" s="39"/>
      <c r="C972" s="226" t="s">
        <v>995</v>
      </c>
      <c r="D972" s="226" t="s">
        <v>173</v>
      </c>
      <c r="E972" s="227" t="s">
        <v>996</v>
      </c>
      <c r="F972" s="228" t="s">
        <v>997</v>
      </c>
      <c r="G972" s="229" t="s">
        <v>438</v>
      </c>
      <c r="H972" s="230">
        <v>51.799999999999997</v>
      </c>
      <c r="I972" s="231"/>
      <c r="J972" s="232">
        <f>ROUND(I972*H972,2)</f>
        <v>0</v>
      </c>
      <c r="K972" s="228" t="s">
        <v>177</v>
      </c>
      <c r="L972" s="44"/>
      <c r="M972" s="233" t="s">
        <v>1</v>
      </c>
      <c r="N972" s="234" t="s">
        <v>41</v>
      </c>
      <c r="O972" s="91"/>
      <c r="P972" s="235">
        <f>O972*H972</f>
        <v>0</v>
      </c>
      <c r="Q972" s="235">
        <v>0.0012600000000000001</v>
      </c>
      <c r="R972" s="235">
        <f>Q972*H972</f>
        <v>0.065267999999999993</v>
      </c>
      <c r="S972" s="235">
        <v>0</v>
      </c>
      <c r="T972" s="236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237" t="s">
        <v>178</v>
      </c>
      <c r="AT972" s="237" t="s">
        <v>173</v>
      </c>
      <c r="AU972" s="237" t="s">
        <v>193</v>
      </c>
      <c r="AY972" s="17" t="s">
        <v>171</v>
      </c>
      <c r="BE972" s="238">
        <f>IF(N972="základní",J972,0)</f>
        <v>0</v>
      </c>
      <c r="BF972" s="238">
        <f>IF(N972="snížená",J972,0)</f>
        <v>0</v>
      </c>
      <c r="BG972" s="238">
        <f>IF(N972="zákl. přenesená",J972,0)</f>
        <v>0</v>
      </c>
      <c r="BH972" s="238">
        <f>IF(N972="sníž. přenesená",J972,0)</f>
        <v>0</v>
      </c>
      <c r="BI972" s="238">
        <f>IF(N972="nulová",J972,0)</f>
        <v>0</v>
      </c>
      <c r="BJ972" s="17" t="s">
        <v>83</v>
      </c>
      <c r="BK972" s="238">
        <f>ROUND(I972*H972,2)</f>
        <v>0</v>
      </c>
      <c r="BL972" s="17" t="s">
        <v>178</v>
      </c>
      <c r="BM972" s="237" t="s">
        <v>998</v>
      </c>
    </row>
    <row r="973" s="2" customFormat="1">
      <c r="A973" s="38"/>
      <c r="B973" s="39"/>
      <c r="C973" s="40"/>
      <c r="D973" s="239" t="s">
        <v>180</v>
      </c>
      <c r="E973" s="40"/>
      <c r="F973" s="240" t="s">
        <v>999</v>
      </c>
      <c r="G973" s="40"/>
      <c r="H973" s="40"/>
      <c r="I973" s="241"/>
      <c r="J973" s="40"/>
      <c r="K973" s="40"/>
      <c r="L973" s="44"/>
      <c r="M973" s="242"/>
      <c r="N973" s="243"/>
      <c r="O973" s="91"/>
      <c r="P973" s="91"/>
      <c r="Q973" s="91"/>
      <c r="R973" s="91"/>
      <c r="S973" s="91"/>
      <c r="T973" s="92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T973" s="17" t="s">
        <v>180</v>
      </c>
      <c r="AU973" s="17" t="s">
        <v>193</v>
      </c>
    </row>
    <row r="974" s="13" customFormat="1">
      <c r="A974" s="13"/>
      <c r="B974" s="244"/>
      <c r="C974" s="245"/>
      <c r="D974" s="246" t="s">
        <v>182</v>
      </c>
      <c r="E974" s="247" t="s">
        <v>1</v>
      </c>
      <c r="F974" s="248" t="s">
        <v>236</v>
      </c>
      <c r="G974" s="245"/>
      <c r="H974" s="247" t="s">
        <v>1</v>
      </c>
      <c r="I974" s="249"/>
      <c r="J974" s="245"/>
      <c r="K974" s="245"/>
      <c r="L974" s="250"/>
      <c r="M974" s="251"/>
      <c r="N974" s="252"/>
      <c r="O974" s="252"/>
      <c r="P974" s="252"/>
      <c r="Q974" s="252"/>
      <c r="R974" s="252"/>
      <c r="S974" s="252"/>
      <c r="T974" s="25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54" t="s">
        <v>182</v>
      </c>
      <c r="AU974" s="254" t="s">
        <v>193</v>
      </c>
      <c r="AV974" s="13" t="s">
        <v>83</v>
      </c>
      <c r="AW974" s="13" t="s">
        <v>34</v>
      </c>
      <c r="AX974" s="13" t="s">
        <v>76</v>
      </c>
      <c r="AY974" s="254" t="s">
        <v>171</v>
      </c>
    </row>
    <row r="975" s="13" customFormat="1">
      <c r="A975" s="13"/>
      <c r="B975" s="244"/>
      <c r="C975" s="245"/>
      <c r="D975" s="246" t="s">
        <v>182</v>
      </c>
      <c r="E975" s="247" t="s">
        <v>1</v>
      </c>
      <c r="F975" s="248" t="s">
        <v>986</v>
      </c>
      <c r="G975" s="245"/>
      <c r="H975" s="247" t="s">
        <v>1</v>
      </c>
      <c r="I975" s="249"/>
      <c r="J975" s="245"/>
      <c r="K975" s="245"/>
      <c r="L975" s="250"/>
      <c r="M975" s="251"/>
      <c r="N975" s="252"/>
      <c r="O975" s="252"/>
      <c r="P975" s="252"/>
      <c r="Q975" s="252"/>
      <c r="R975" s="252"/>
      <c r="S975" s="252"/>
      <c r="T975" s="25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54" t="s">
        <v>182</v>
      </c>
      <c r="AU975" s="254" t="s">
        <v>193</v>
      </c>
      <c r="AV975" s="13" t="s">
        <v>83</v>
      </c>
      <c r="AW975" s="13" t="s">
        <v>34</v>
      </c>
      <c r="AX975" s="13" t="s">
        <v>76</v>
      </c>
      <c r="AY975" s="254" t="s">
        <v>171</v>
      </c>
    </row>
    <row r="976" s="13" customFormat="1">
      <c r="A976" s="13"/>
      <c r="B976" s="244"/>
      <c r="C976" s="245"/>
      <c r="D976" s="246" t="s">
        <v>182</v>
      </c>
      <c r="E976" s="247" t="s">
        <v>1</v>
      </c>
      <c r="F976" s="248" t="s">
        <v>184</v>
      </c>
      <c r="G976" s="245"/>
      <c r="H976" s="247" t="s">
        <v>1</v>
      </c>
      <c r="I976" s="249"/>
      <c r="J976" s="245"/>
      <c r="K976" s="245"/>
      <c r="L976" s="250"/>
      <c r="M976" s="251"/>
      <c r="N976" s="252"/>
      <c r="O976" s="252"/>
      <c r="P976" s="252"/>
      <c r="Q976" s="252"/>
      <c r="R976" s="252"/>
      <c r="S976" s="252"/>
      <c r="T976" s="25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54" t="s">
        <v>182</v>
      </c>
      <c r="AU976" s="254" t="s">
        <v>193</v>
      </c>
      <c r="AV976" s="13" t="s">
        <v>83</v>
      </c>
      <c r="AW976" s="13" t="s">
        <v>34</v>
      </c>
      <c r="AX976" s="13" t="s">
        <v>76</v>
      </c>
      <c r="AY976" s="254" t="s">
        <v>171</v>
      </c>
    </row>
    <row r="977" s="14" customFormat="1">
      <c r="A977" s="14"/>
      <c r="B977" s="255"/>
      <c r="C977" s="256"/>
      <c r="D977" s="246" t="s">
        <v>182</v>
      </c>
      <c r="E977" s="257" t="s">
        <v>1</v>
      </c>
      <c r="F977" s="258" t="s">
        <v>994</v>
      </c>
      <c r="G977" s="256"/>
      <c r="H977" s="259">
        <v>51.799999999999997</v>
      </c>
      <c r="I977" s="260"/>
      <c r="J977" s="256"/>
      <c r="K977" s="256"/>
      <c r="L977" s="261"/>
      <c r="M977" s="262"/>
      <c r="N977" s="263"/>
      <c r="O977" s="263"/>
      <c r="P977" s="263"/>
      <c r="Q977" s="263"/>
      <c r="R977" s="263"/>
      <c r="S977" s="263"/>
      <c r="T977" s="26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5" t="s">
        <v>182</v>
      </c>
      <c r="AU977" s="265" t="s">
        <v>193</v>
      </c>
      <c r="AV977" s="14" t="s">
        <v>85</v>
      </c>
      <c r="AW977" s="14" t="s">
        <v>34</v>
      </c>
      <c r="AX977" s="14" t="s">
        <v>76</v>
      </c>
      <c r="AY977" s="265" t="s">
        <v>171</v>
      </c>
    </row>
    <row r="978" s="2" customFormat="1" ht="24.15" customHeight="1">
      <c r="A978" s="38"/>
      <c r="B978" s="39"/>
      <c r="C978" s="226" t="s">
        <v>1000</v>
      </c>
      <c r="D978" s="226" t="s">
        <v>173</v>
      </c>
      <c r="E978" s="227" t="s">
        <v>1001</v>
      </c>
      <c r="F978" s="228" t="s">
        <v>1002</v>
      </c>
      <c r="G978" s="229" t="s">
        <v>438</v>
      </c>
      <c r="H978" s="230">
        <v>16.800000000000001</v>
      </c>
      <c r="I978" s="231"/>
      <c r="J978" s="232">
        <f>ROUND(I978*H978,2)</f>
        <v>0</v>
      </c>
      <c r="K978" s="228" t="s">
        <v>177</v>
      </c>
      <c r="L978" s="44"/>
      <c r="M978" s="233" t="s">
        <v>1</v>
      </c>
      <c r="N978" s="234" t="s">
        <v>41</v>
      </c>
      <c r="O978" s="91"/>
      <c r="P978" s="235">
        <f>O978*H978</f>
        <v>0</v>
      </c>
      <c r="Q978" s="235">
        <v>0.0023</v>
      </c>
      <c r="R978" s="235">
        <f>Q978*H978</f>
        <v>0.038640000000000001</v>
      </c>
      <c r="S978" s="235">
        <v>0</v>
      </c>
      <c r="T978" s="236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37" t="s">
        <v>178</v>
      </c>
      <c r="AT978" s="237" t="s">
        <v>173</v>
      </c>
      <c r="AU978" s="237" t="s">
        <v>193</v>
      </c>
      <c r="AY978" s="17" t="s">
        <v>171</v>
      </c>
      <c r="BE978" s="238">
        <f>IF(N978="základní",J978,0)</f>
        <v>0</v>
      </c>
      <c r="BF978" s="238">
        <f>IF(N978="snížená",J978,0)</f>
        <v>0</v>
      </c>
      <c r="BG978" s="238">
        <f>IF(N978="zákl. přenesená",J978,0)</f>
        <v>0</v>
      </c>
      <c r="BH978" s="238">
        <f>IF(N978="sníž. přenesená",J978,0)</f>
        <v>0</v>
      </c>
      <c r="BI978" s="238">
        <f>IF(N978="nulová",J978,0)</f>
        <v>0</v>
      </c>
      <c r="BJ978" s="17" t="s">
        <v>83</v>
      </c>
      <c r="BK978" s="238">
        <f>ROUND(I978*H978,2)</f>
        <v>0</v>
      </c>
      <c r="BL978" s="17" t="s">
        <v>178</v>
      </c>
      <c r="BM978" s="237" t="s">
        <v>1003</v>
      </c>
    </row>
    <row r="979" s="2" customFormat="1">
      <c r="A979" s="38"/>
      <c r="B979" s="39"/>
      <c r="C979" s="40"/>
      <c r="D979" s="239" t="s">
        <v>180</v>
      </c>
      <c r="E979" s="40"/>
      <c r="F979" s="240" t="s">
        <v>1004</v>
      </c>
      <c r="G979" s="40"/>
      <c r="H979" s="40"/>
      <c r="I979" s="241"/>
      <c r="J979" s="40"/>
      <c r="K979" s="40"/>
      <c r="L979" s="44"/>
      <c r="M979" s="242"/>
      <c r="N979" s="243"/>
      <c r="O979" s="91"/>
      <c r="P979" s="91"/>
      <c r="Q979" s="91"/>
      <c r="R979" s="91"/>
      <c r="S979" s="91"/>
      <c r="T979" s="92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T979" s="17" t="s">
        <v>180</v>
      </c>
      <c r="AU979" s="17" t="s">
        <v>193</v>
      </c>
    </row>
    <row r="980" s="13" customFormat="1">
      <c r="A980" s="13"/>
      <c r="B980" s="244"/>
      <c r="C980" s="245"/>
      <c r="D980" s="246" t="s">
        <v>182</v>
      </c>
      <c r="E980" s="247" t="s">
        <v>1</v>
      </c>
      <c r="F980" s="248" t="s">
        <v>236</v>
      </c>
      <c r="G980" s="245"/>
      <c r="H980" s="247" t="s">
        <v>1</v>
      </c>
      <c r="I980" s="249"/>
      <c r="J980" s="245"/>
      <c r="K980" s="245"/>
      <c r="L980" s="250"/>
      <c r="M980" s="251"/>
      <c r="N980" s="252"/>
      <c r="O980" s="252"/>
      <c r="P980" s="252"/>
      <c r="Q980" s="252"/>
      <c r="R980" s="252"/>
      <c r="S980" s="252"/>
      <c r="T980" s="25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54" t="s">
        <v>182</v>
      </c>
      <c r="AU980" s="254" t="s">
        <v>193</v>
      </c>
      <c r="AV980" s="13" t="s">
        <v>83</v>
      </c>
      <c r="AW980" s="13" t="s">
        <v>34</v>
      </c>
      <c r="AX980" s="13" t="s">
        <v>76</v>
      </c>
      <c r="AY980" s="254" t="s">
        <v>171</v>
      </c>
    </row>
    <row r="981" s="13" customFormat="1">
      <c r="A981" s="13"/>
      <c r="B981" s="244"/>
      <c r="C981" s="245"/>
      <c r="D981" s="246" t="s">
        <v>182</v>
      </c>
      <c r="E981" s="247" t="s">
        <v>1</v>
      </c>
      <c r="F981" s="248" t="s">
        <v>986</v>
      </c>
      <c r="G981" s="245"/>
      <c r="H981" s="247" t="s">
        <v>1</v>
      </c>
      <c r="I981" s="249"/>
      <c r="J981" s="245"/>
      <c r="K981" s="245"/>
      <c r="L981" s="250"/>
      <c r="M981" s="251"/>
      <c r="N981" s="252"/>
      <c r="O981" s="252"/>
      <c r="P981" s="252"/>
      <c r="Q981" s="252"/>
      <c r="R981" s="252"/>
      <c r="S981" s="252"/>
      <c r="T981" s="25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54" t="s">
        <v>182</v>
      </c>
      <c r="AU981" s="254" t="s">
        <v>193</v>
      </c>
      <c r="AV981" s="13" t="s">
        <v>83</v>
      </c>
      <c r="AW981" s="13" t="s">
        <v>34</v>
      </c>
      <c r="AX981" s="13" t="s">
        <v>76</v>
      </c>
      <c r="AY981" s="254" t="s">
        <v>171</v>
      </c>
    </row>
    <row r="982" s="13" customFormat="1">
      <c r="A982" s="13"/>
      <c r="B982" s="244"/>
      <c r="C982" s="245"/>
      <c r="D982" s="246" t="s">
        <v>182</v>
      </c>
      <c r="E982" s="247" t="s">
        <v>1</v>
      </c>
      <c r="F982" s="248" t="s">
        <v>184</v>
      </c>
      <c r="G982" s="245"/>
      <c r="H982" s="247" t="s">
        <v>1</v>
      </c>
      <c r="I982" s="249"/>
      <c r="J982" s="245"/>
      <c r="K982" s="245"/>
      <c r="L982" s="250"/>
      <c r="M982" s="251"/>
      <c r="N982" s="252"/>
      <c r="O982" s="252"/>
      <c r="P982" s="252"/>
      <c r="Q982" s="252"/>
      <c r="R982" s="252"/>
      <c r="S982" s="252"/>
      <c r="T982" s="25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54" t="s">
        <v>182</v>
      </c>
      <c r="AU982" s="254" t="s">
        <v>193</v>
      </c>
      <c r="AV982" s="13" t="s">
        <v>83</v>
      </c>
      <c r="AW982" s="13" t="s">
        <v>34</v>
      </c>
      <c r="AX982" s="13" t="s">
        <v>76</v>
      </c>
      <c r="AY982" s="254" t="s">
        <v>171</v>
      </c>
    </row>
    <row r="983" s="14" customFormat="1">
      <c r="A983" s="14"/>
      <c r="B983" s="255"/>
      <c r="C983" s="256"/>
      <c r="D983" s="246" t="s">
        <v>182</v>
      </c>
      <c r="E983" s="257" t="s">
        <v>1</v>
      </c>
      <c r="F983" s="258" t="s">
        <v>1005</v>
      </c>
      <c r="G983" s="256"/>
      <c r="H983" s="259">
        <v>16.800000000000001</v>
      </c>
      <c r="I983" s="260"/>
      <c r="J983" s="256"/>
      <c r="K983" s="256"/>
      <c r="L983" s="261"/>
      <c r="M983" s="262"/>
      <c r="N983" s="263"/>
      <c r="O983" s="263"/>
      <c r="P983" s="263"/>
      <c r="Q983" s="263"/>
      <c r="R983" s="263"/>
      <c r="S983" s="263"/>
      <c r="T983" s="26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5" t="s">
        <v>182</v>
      </c>
      <c r="AU983" s="265" t="s">
        <v>193</v>
      </c>
      <c r="AV983" s="14" t="s">
        <v>85</v>
      </c>
      <c r="AW983" s="14" t="s">
        <v>34</v>
      </c>
      <c r="AX983" s="14" t="s">
        <v>76</v>
      </c>
      <c r="AY983" s="265" t="s">
        <v>171</v>
      </c>
    </row>
    <row r="984" s="12" customFormat="1" ht="20.88" customHeight="1">
      <c r="A984" s="12"/>
      <c r="B984" s="210"/>
      <c r="C984" s="211"/>
      <c r="D984" s="212" t="s">
        <v>75</v>
      </c>
      <c r="E984" s="224" t="s">
        <v>788</v>
      </c>
      <c r="F984" s="224" t="s">
        <v>1006</v>
      </c>
      <c r="G984" s="211"/>
      <c r="H984" s="211"/>
      <c r="I984" s="214"/>
      <c r="J984" s="225">
        <f>BK984</f>
        <v>0</v>
      </c>
      <c r="K984" s="211"/>
      <c r="L984" s="216"/>
      <c r="M984" s="217"/>
      <c r="N984" s="218"/>
      <c r="O984" s="218"/>
      <c r="P984" s="219">
        <f>SUM(P985:P1422)</f>
        <v>0</v>
      </c>
      <c r="Q984" s="218"/>
      <c r="R984" s="219">
        <f>SUM(R985:R1422)</f>
        <v>0.91089000000000009</v>
      </c>
      <c r="S984" s="218"/>
      <c r="T984" s="220">
        <f>SUM(T985:T1422)</f>
        <v>49.204828249999998</v>
      </c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R984" s="221" t="s">
        <v>83</v>
      </c>
      <c r="AT984" s="222" t="s">
        <v>75</v>
      </c>
      <c r="AU984" s="222" t="s">
        <v>85</v>
      </c>
      <c r="AY984" s="221" t="s">
        <v>171</v>
      </c>
      <c r="BK984" s="223">
        <f>SUM(BK985:BK1422)</f>
        <v>0</v>
      </c>
    </row>
    <row r="985" s="2" customFormat="1" ht="24.15" customHeight="1">
      <c r="A985" s="38"/>
      <c r="B985" s="39"/>
      <c r="C985" s="226" t="s">
        <v>1007</v>
      </c>
      <c r="D985" s="226" t="s">
        <v>173</v>
      </c>
      <c r="E985" s="227" t="s">
        <v>1008</v>
      </c>
      <c r="F985" s="228" t="s">
        <v>1009</v>
      </c>
      <c r="G985" s="229" t="s">
        <v>292</v>
      </c>
      <c r="H985" s="230">
        <v>25.375</v>
      </c>
      <c r="I985" s="231"/>
      <c r="J985" s="232">
        <f>ROUND(I985*H985,2)</f>
        <v>0</v>
      </c>
      <c r="K985" s="228" t="s">
        <v>177</v>
      </c>
      <c r="L985" s="44"/>
      <c r="M985" s="233" t="s">
        <v>1</v>
      </c>
      <c r="N985" s="234" t="s">
        <v>41</v>
      </c>
      <c r="O985" s="91"/>
      <c r="P985" s="235">
        <f>O985*H985</f>
        <v>0</v>
      </c>
      <c r="Q985" s="235">
        <v>0</v>
      </c>
      <c r="R985" s="235">
        <f>Q985*H985</f>
        <v>0</v>
      </c>
      <c r="S985" s="235">
        <v>0.0060000000000000001</v>
      </c>
      <c r="T985" s="236">
        <f>S985*H985</f>
        <v>0.15225</v>
      </c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R985" s="237" t="s">
        <v>272</v>
      </c>
      <c r="AT985" s="237" t="s">
        <v>173</v>
      </c>
      <c r="AU985" s="237" t="s">
        <v>193</v>
      </c>
      <c r="AY985" s="17" t="s">
        <v>171</v>
      </c>
      <c r="BE985" s="238">
        <f>IF(N985="základní",J985,0)</f>
        <v>0</v>
      </c>
      <c r="BF985" s="238">
        <f>IF(N985="snížená",J985,0)</f>
        <v>0</v>
      </c>
      <c r="BG985" s="238">
        <f>IF(N985="zákl. přenesená",J985,0)</f>
        <v>0</v>
      </c>
      <c r="BH985" s="238">
        <f>IF(N985="sníž. přenesená",J985,0)</f>
        <v>0</v>
      </c>
      <c r="BI985" s="238">
        <f>IF(N985="nulová",J985,0)</f>
        <v>0</v>
      </c>
      <c r="BJ985" s="17" t="s">
        <v>83</v>
      </c>
      <c r="BK985" s="238">
        <f>ROUND(I985*H985,2)</f>
        <v>0</v>
      </c>
      <c r="BL985" s="17" t="s">
        <v>272</v>
      </c>
      <c r="BM985" s="237" t="s">
        <v>1010</v>
      </c>
    </row>
    <row r="986" s="2" customFormat="1">
      <c r="A986" s="38"/>
      <c r="B986" s="39"/>
      <c r="C986" s="40"/>
      <c r="D986" s="239" t="s">
        <v>180</v>
      </c>
      <c r="E986" s="40"/>
      <c r="F986" s="240" t="s">
        <v>1011</v>
      </c>
      <c r="G986" s="40"/>
      <c r="H986" s="40"/>
      <c r="I986" s="241"/>
      <c r="J986" s="40"/>
      <c r="K986" s="40"/>
      <c r="L986" s="44"/>
      <c r="M986" s="242"/>
      <c r="N986" s="243"/>
      <c r="O986" s="91"/>
      <c r="P986" s="91"/>
      <c r="Q986" s="91"/>
      <c r="R986" s="91"/>
      <c r="S986" s="91"/>
      <c r="T986" s="92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T986" s="17" t="s">
        <v>180</v>
      </c>
      <c r="AU986" s="17" t="s">
        <v>193</v>
      </c>
    </row>
    <row r="987" s="13" customFormat="1">
      <c r="A987" s="13"/>
      <c r="B987" s="244"/>
      <c r="C987" s="245"/>
      <c r="D987" s="246" t="s">
        <v>182</v>
      </c>
      <c r="E987" s="247" t="s">
        <v>1</v>
      </c>
      <c r="F987" s="248" t="s">
        <v>183</v>
      </c>
      <c r="G987" s="245"/>
      <c r="H987" s="247" t="s">
        <v>1</v>
      </c>
      <c r="I987" s="249"/>
      <c r="J987" s="245"/>
      <c r="K987" s="245"/>
      <c r="L987" s="250"/>
      <c r="M987" s="251"/>
      <c r="N987" s="252"/>
      <c r="O987" s="252"/>
      <c r="P987" s="252"/>
      <c r="Q987" s="252"/>
      <c r="R987" s="252"/>
      <c r="S987" s="252"/>
      <c r="T987" s="25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54" t="s">
        <v>182</v>
      </c>
      <c r="AU987" s="254" t="s">
        <v>193</v>
      </c>
      <c r="AV987" s="13" t="s">
        <v>83</v>
      </c>
      <c r="AW987" s="13" t="s">
        <v>34</v>
      </c>
      <c r="AX987" s="13" t="s">
        <v>76</v>
      </c>
      <c r="AY987" s="254" t="s">
        <v>171</v>
      </c>
    </row>
    <row r="988" s="13" customFormat="1">
      <c r="A988" s="13"/>
      <c r="B988" s="244"/>
      <c r="C988" s="245"/>
      <c r="D988" s="246" t="s">
        <v>182</v>
      </c>
      <c r="E988" s="247" t="s">
        <v>1</v>
      </c>
      <c r="F988" s="248" t="s">
        <v>184</v>
      </c>
      <c r="G988" s="245"/>
      <c r="H988" s="247" t="s">
        <v>1</v>
      </c>
      <c r="I988" s="249"/>
      <c r="J988" s="245"/>
      <c r="K988" s="245"/>
      <c r="L988" s="250"/>
      <c r="M988" s="251"/>
      <c r="N988" s="252"/>
      <c r="O988" s="252"/>
      <c r="P988" s="252"/>
      <c r="Q988" s="252"/>
      <c r="R988" s="252"/>
      <c r="S988" s="252"/>
      <c r="T988" s="25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4" t="s">
        <v>182</v>
      </c>
      <c r="AU988" s="254" t="s">
        <v>193</v>
      </c>
      <c r="AV988" s="13" t="s">
        <v>83</v>
      </c>
      <c r="AW988" s="13" t="s">
        <v>34</v>
      </c>
      <c r="AX988" s="13" t="s">
        <v>76</v>
      </c>
      <c r="AY988" s="254" t="s">
        <v>171</v>
      </c>
    </row>
    <row r="989" s="13" customFormat="1">
      <c r="A989" s="13"/>
      <c r="B989" s="244"/>
      <c r="C989" s="245"/>
      <c r="D989" s="246" t="s">
        <v>182</v>
      </c>
      <c r="E989" s="247" t="s">
        <v>1</v>
      </c>
      <c r="F989" s="248" t="s">
        <v>186</v>
      </c>
      <c r="G989" s="245"/>
      <c r="H989" s="247" t="s">
        <v>1</v>
      </c>
      <c r="I989" s="249"/>
      <c r="J989" s="245"/>
      <c r="K989" s="245"/>
      <c r="L989" s="250"/>
      <c r="M989" s="251"/>
      <c r="N989" s="252"/>
      <c r="O989" s="252"/>
      <c r="P989" s="252"/>
      <c r="Q989" s="252"/>
      <c r="R989" s="252"/>
      <c r="S989" s="252"/>
      <c r="T989" s="25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4" t="s">
        <v>182</v>
      </c>
      <c r="AU989" s="254" t="s">
        <v>193</v>
      </c>
      <c r="AV989" s="13" t="s">
        <v>83</v>
      </c>
      <c r="AW989" s="13" t="s">
        <v>34</v>
      </c>
      <c r="AX989" s="13" t="s">
        <v>76</v>
      </c>
      <c r="AY989" s="254" t="s">
        <v>171</v>
      </c>
    </row>
    <row r="990" s="14" customFormat="1">
      <c r="A990" s="14"/>
      <c r="B990" s="255"/>
      <c r="C990" s="256"/>
      <c r="D990" s="246" t="s">
        <v>182</v>
      </c>
      <c r="E990" s="257" t="s">
        <v>1</v>
      </c>
      <c r="F990" s="258" t="s">
        <v>1012</v>
      </c>
      <c r="G990" s="256"/>
      <c r="H990" s="259">
        <v>25.375</v>
      </c>
      <c r="I990" s="260"/>
      <c r="J990" s="256"/>
      <c r="K990" s="256"/>
      <c r="L990" s="261"/>
      <c r="M990" s="262"/>
      <c r="N990" s="263"/>
      <c r="O990" s="263"/>
      <c r="P990" s="263"/>
      <c r="Q990" s="263"/>
      <c r="R990" s="263"/>
      <c r="S990" s="263"/>
      <c r="T990" s="26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5" t="s">
        <v>182</v>
      </c>
      <c r="AU990" s="265" t="s">
        <v>193</v>
      </c>
      <c r="AV990" s="14" t="s">
        <v>85</v>
      </c>
      <c r="AW990" s="14" t="s">
        <v>34</v>
      </c>
      <c r="AX990" s="14" t="s">
        <v>76</v>
      </c>
      <c r="AY990" s="265" t="s">
        <v>171</v>
      </c>
    </row>
    <row r="991" s="2" customFormat="1" ht="16.5" customHeight="1">
      <c r="A991" s="38"/>
      <c r="B991" s="39"/>
      <c r="C991" s="226" t="s">
        <v>1013</v>
      </c>
      <c r="D991" s="226" t="s">
        <v>173</v>
      </c>
      <c r="E991" s="227" t="s">
        <v>1014</v>
      </c>
      <c r="F991" s="228" t="s">
        <v>1015</v>
      </c>
      <c r="G991" s="229" t="s">
        <v>1016</v>
      </c>
      <c r="H991" s="230">
        <v>3</v>
      </c>
      <c r="I991" s="231"/>
      <c r="J991" s="232">
        <f>ROUND(I991*H991,2)</f>
        <v>0</v>
      </c>
      <c r="K991" s="228" t="s">
        <v>177</v>
      </c>
      <c r="L991" s="44"/>
      <c r="M991" s="233" t="s">
        <v>1</v>
      </c>
      <c r="N991" s="234" t="s">
        <v>41</v>
      </c>
      <c r="O991" s="91"/>
      <c r="P991" s="235">
        <f>O991*H991</f>
        <v>0</v>
      </c>
      <c r="Q991" s="235">
        <v>0</v>
      </c>
      <c r="R991" s="235">
        <f>Q991*H991</f>
        <v>0</v>
      </c>
      <c r="S991" s="235">
        <v>0.019460000000000002</v>
      </c>
      <c r="T991" s="236">
        <f>S991*H991</f>
        <v>0.058380000000000001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37" t="s">
        <v>178</v>
      </c>
      <c r="AT991" s="237" t="s">
        <v>173</v>
      </c>
      <c r="AU991" s="237" t="s">
        <v>193</v>
      </c>
      <c r="AY991" s="17" t="s">
        <v>171</v>
      </c>
      <c r="BE991" s="238">
        <f>IF(N991="základní",J991,0)</f>
        <v>0</v>
      </c>
      <c r="BF991" s="238">
        <f>IF(N991="snížená",J991,0)</f>
        <v>0</v>
      </c>
      <c r="BG991" s="238">
        <f>IF(N991="zákl. přenesená",J991,0)</f>
        <v>0</v>
      </c>
      <c r="BH991" s="238">
        <f>IF(N991="sníž. přenesená",J991,0)</f>
        <v>0</v>
      </c>
      <c r="BI991" s="238">
        <f>IF(N991="nulová",J991,0)</f>
        <v>0</v>
      </c>
      <c r="BJ991" s="17" t="s">
        <v>83</v>
      </c>
      <c r="BK991" s="238">
        <f>ROUND(I991*H991,2)</f>
        <v>0</v>
      </c>
      <c r="BL991" s="17" t="s">
        <v>178</v>
      </c>
      <c r="BM991" s="237" t="s">
        <v>1017</v>
      </c>
    </row>
    <row r="992" s="2" customFormat="1">
      <c r="A992" s="38"/>
      <c r="B992" s="39"/>
      <c r="C992" s="40"/>
      <c r="D992" s="239" t="s">
        <v>180</v>
      </c>
      <c r="E992" s="40"/>
      <c r="F992" s="240" t="s">
        <v>1018</v>
      </c>
      <c r="G992" s="40"/>
      <c r="H992" s="40"/>
      <c r="I992" s="241"/>
      <c r="J992" s="40"/>
      <c r="K992" s="40"/>
      <c r="L992" s="44"/>
      <c r="M992" s="242"/>
      <c r="N992" s="243"/>
      <c r="O992" s="91"/>
      <c r="P992" s="91"/>
      <c r="Q992" s="91"/>
      <c r="R992" s="91"/>
      <c r="S992" s="91"/>
      <c r="T992" s="92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T992" s="17" t="s">
        <v>180</v>
      </c>
      <c r="AU992" s="17" t="s">
        <v>193</v>
      </c>
    </row>
    <row r="993" s="13" customFormat="1">
      <c r="A993" s="13"/>
      <c r="B993" s="244"/>
      <c r="C993" s="245"/>
      <c r="D993" s="246" t="s">
        <v>182</v>
      </c>
      <c r="E993" s="247" t="s">
        <v>1</v>
      </c>
      <c r="F993" s="248" t="s">
        <v>183</v>
      </c>
      <c r="G993" s="245"/>
      <c r="H993" s="247" t="s">
        <v>1</v>
      </c>
      <c r="I993" s="249"/>
      <c r="J993" s="245"/>
      <c r="K993" s="245"/>
      <c r="L993" s="250"/>
      <c r="M993" s="251"/>
      <c r="N993" s="252"/>
      <c r="O993" s="252"/>
      <c r="P993" s="252"/>
      <c r="Q993" s="252"/>
      <c r="R993" s="252"/>
      <c r="S993" s="252"/>
      <c r="T993" s="25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54" t="s">
        <v>182</v>
      </c>
      <c r="AU993" s="254" t="s">
        <v>193</v>
      </c>
      <c r="AV993" s="13" t="s">
        <v>83</v>
      </c>
      <c r="AW993" s="13" t="s">
        <v>34</v>
      </c>
      <c r="AX993" s="13" t="s">
        <v>76</v>
      </c>
      <c r="AY993" s="254" t="s">
        <v>171</v>
      </c>
    </row>
    <row r="994" s="13" customFormat="1">
      <c r="A994" s="13"/>
      <c r="B994" s="244"/>
      <c r="C994" s="245"/>
      <c r="D994" s="246" t="s">
        <v>182</v>
      </c>
      <c r="E994" s="247" t="s">
        <v>1</v>
      </c>
      <c r="F994" s="248" t="s">
        <v>184</v>
      </c>
      <c r="G994" s="245"/>
      <c r="H994" s="247" t="s">
        <v>1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54" t="s">
        <v>182</v>
      </c>
      <c r="AU994" s="254" t="s">
        <v>193</v>
      </c>
      <c r="AV994" s="13" t="s">
        <v>83</v>
      </c>
      <c r="AW994" s="13" t="s">
        <v>34</v>
      </c>
      <c r="AX994" s="13" t="s">
        <v>76</v>
      </c>
      <c r="AY994" s="254" t="s">
        <v>171</v>
      </c>
    </row>
    <row r="995" s="14" customFormat="1">
      <c r="A995" s="14"/>
      <c r="B995" s="255"/>
      <c r="C995" s="256"/>
      <c r="D995" s="246" t="s">
        <v>182</v>
      </c>
      <c r="E995" s="257" t="s">
        <v>1</v>
      </c>
      <c r="F995" s="258" t="s">
        <v>193</v>
      </c>
      <c r="G995" s="256"/>
      <c r="H995" s="259">
        <v>3</v>
      </c>
      <c r="I995" s="260"/>
      <c r="J995" s="256"/>
      <c r="K995" s="256"/>
      <c r="L995" s="261"/>
      <c r="M995" s="262"/>
      <c r="N995" s="263"/>
      <c r="O995" s="263"/>
      <c r="P995" s="263"/>
      <c r="Q995" s="263"/>
      <c r="R995" s="263"/>
      <c r="S995" s="263"/>
      <c r="T995" s="26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5" t="s">
        <v>182</v>
      </c>
      <c r="AU995" s="265" t="s">
        <v>193</v>
      </c>
      <c r="AV995" s="14" t="s">
        <v>85</v>
      </c>
      <c r="AW995" s="14" t="s">
        <v>34</v>
      </c>
      <c r="AX995" s="14" t="s">
        <v>76</v>
      </c>
      <c r="AY995" s="265" t="s">
        <v>171</v>
      </c>
    </row>
    <row r="996" s="2" customFormat="1" ht="21.75" customHeight="1">
      <c r="A996" s="38"/>
      <c r="B996" s="39"/>
      <c r="C996" s="226" t="s">
        <v>1019</v>
      </c>
      <c r="D996" s="226" t="s">
        <v>173</v>
      </c>
      <c r="E996" s="227" t="s">
        <v>1020</v>
      </c>
      <c r="F996" s="228" t="s">
        <v>1021</v>
      </c>
      <c r="G996" s="229" t="s">
        <v>1016</v>
      </c>
      <c r="H996" s="230">
        <v>1</v>
      </c>
      <c r="I996" s="231"/>
      <c r="J996" s="232">
        <f>ROUND(I996*H996,2)</f>
        <v>0</v>
      </c>
      <c r="K996" s="228" t="s">
        <v>177</v>
      </c>
      <c r="L996" s="44"/>
      <c r="M996" s="233" t="s">
        <v>1</v>
      </c>
      <c r="N996" s="234" t="s">
        <v>41</v>
      </c>
      <c r="O996" s="91"/>
      <c r="P996" s="235">
        <f>O996*H996</f>
        <v>0</v>
      </c>
      <c r="Q996" s="235">
        <v>0</v>
      </c>
      <c r="R996" s="235">
        <f>Q996*H996</f>
        <v>0</v>
      </c>
      <c r="S996" s="235">
        <v>0.024500000000000001</v>
      </c>
      <c r="T996" s="236">
        <f>S996*H996</f>
        <v>0.024500000000000001</v>
      </c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R996" s="237" t="s">
        <v>178</v>
      </c>
      <c r="AT996" s="237" t="s">
        <v>173</v>
      </c>
      <c r="AU996" s="237" t="s">
        <v>193</v>
      </c>
      <c r="AY996" s="17" t="s">
        <v>171</v>
      </c>
      <c r="BE996" s="238">
        <f>IF(N996="základní",J996,0)</f>
        <v>0</v>
      </c>
      <c r="BF996" s="238">
        <f>IF(N996="snížená",J996,0)</f>
        <v>0</v>
      </c>
      <c r="BG996" s="238">
        <f>IF(N996="zákl. přenesená",J996,0)</f>
        <v>0</v>
      </c>
      <c r="BH996" s="238">
        <f>IF(N996="sníž. přenesená",J996,0)</f>
        <v>0</v>
      </c>
      <c r="BI996" s="238">
        <f>IF(N996="nulová",J996,0)</f>
        <v>0</v>
      </c>
      <c r="BJ996" s="17" t="s">
        <v>83</v>
      </c>
      <c r="BK996" s="238">
        <f>ROUND(I996*H996,2)</f>
        <v>0</v>
      </c>
      <c r="BL996" s="17" t="s">
        <v>178</v>
      </c>
      <c r="BM996" s="237" t="s">
        <v>1022</v>
      </c>
    </row>
    <row r="997" s="2" customFormat="1">
      <c r="A997" s="38"/>
      <c r="B997" s="39"/>
      <c r="C997" s="40"/>
      <c r="D997" s="239" t="s">
        <v>180</v>
      </c>
      <c r="E997" s="40"/>
      <c r="F997" s="240" t="s">
        <v>1023</v>
      </c>
      <c r="G997" s="40"/>
      <c r="H997" s="40"/>
      <c r="I997" s="241"/>
      <c r="J997" s="40"/>
      <c r="K997" s="40"/>
      <c r="L997" s="44"/>
      <c r="M997" s="242"/>
      <c r="N997" s="243"/>
      <c r="O997" s="91"/>
      <c r="P997" s="91"/>
      <c r="Q997" s="91"/>
      <c r="R997" s="91"/>
      <c r="S997" s="91"/>
      <c r="T997" s="92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T997" s="17" t="s">
        <v>180</v>
      </c>
      <c r="AU997" s="17" t="s">
        <v>193</v>
      </c>
    </row>
    <row r="998" s="13" customFormat="1">
      <c r="A998" s="13"/>
      <c r="B998" s="244"/>
      <c r="C998" s="245"/>
      <c r="D998" s="246" t="s">
        <v>182</v>
      </c>
      <c r="E998" s="247" t="s">
        <v>1</v>
      </c>
      <c r="F998" s="248" t="s">
        <v>183</v>
      </c>
      <c r="G998" s="245"/>
      <c r="H998" s="247" t="s">
        <v>1</v>
      </c>
      <c r="I998" s="249"/>
      <c r="J998" s="245"/>
      <c r="K998" s="245"/>
      <c r="L998" s="250"/>
      <c r="M998" s="251"/>
      <c r="N998" s="252"/>
      <c r="O998" s="252"/>
      <c r="P998" s="252"/>
      <c r="Q998" s="252"/>
      <c r="R998" s="252"/>
      <c r="S998" s="252"/>
      <c r="T998" s="25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54" t="s">
        <v>182</v>
      </c>
      <c r="AU998" s="254" t="s">
        <v>193</v>
      </c>
      <c r="AV998" s="13" t="s">
        <v>83</v>
      </c>
      <c r="AW998" s="13" t="s">
        <v>34</v>
      </c>
      <c r="AX998" s="13" t="s">
        <v>76</v>
      </c>
      <c r="AY998" s="254" t="s">
        <v>171</v>
      </c>
    </row>
    <row r="999" s="13" customFormat="1">
      <c r="A999" s="13"/>
      <c r="B999" s="244"/>
      <c r="C999" s="245"/>
      <c r="D999" s="246" t="s">
        <v>182</v>
      </c>
      <c r="E999" s="247" t="s">
        <v>1</v>
      </c>
      <c r="F999" s="248" t="s">
        <v>184</v>
      </c>
      <c r="G999" s="245"/>
      <c r="H999" s="247" t="s">
        <v>1</v>
      </c>
      <c r="I999" s="249"/>
      <c r="J999" s="245"/>
      <c r="K999" s="245"/>
      <c r="L999" s="250"/>
      <c r="M999" s="251"/>
      <c r="N999" s="252"/>
      <c r="O999" s="252"/>
      <c r="P999" s="252"/>
      <c r="Q999" s="252"/>
      <c r="R999" s="252"/>
      <c r="S999" s="252"/>
      <c r="T999" s="25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4" t="s">
        <v>182</v>
      </c>
      <c r="AU999" s="254" t="s">
        <v>193</v>
      </c>
      <c r="AV999" s="13" t="s">
        <v>83</v>
      </c>
      <c r="AW999" s="13" t="s">
        <v>34</v>
      </c>
      <c r="AX999" s="13" t="s">
        <v>76</v>
      </c>
      <c r="AY999" s="254" t="s">
        <v>171</v>
      </c>
    </row>
    <row r="1000" s="14" customFormat="1">
      <c r="A1000" s="14"/>
      <c r="B1000" s="255"/>
      <c r="C1000" s="256"/>
      <c r="D1000" s="246" t="s">
        <v>182</v>
      </c>
      <c r="E1000" s="257" t="s">
        <v>1</v>
      </c>
      <c r="F1000" s="258" t="s">
        <v>83</v>
      </c>
      <c r="G1000" s="256"/>
      <c r="H1000" s="259">
        <v>1</v>
      </c>
      <c r="I1000" s="260"/>
      <c r="J1000" s="256"/>
      <c r="K1000" s="256"/>
      <c r="L1000" s="261"/>
      <c r="M1000" s="262"/>
      <c r="N1000" s="263"/>
      <c r="O1000" s="263"/>
      <c r="P1000" s="263"/>
      <c r="Q1000" s="263"/>
      <c r="R1000" s="263"/>
      <c r="S1000" s="263"/>
      <c r="T1000" s="26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5" t="s">
        <v>182</v>
      </c>
      <c r="AU1000" s="265" t="s">
        <v>193</v>
      </c>
      <c r="AV1000" s="14" t="s">
        <v>85</v>
      </c>
      <c r="AW1000" s="14" t="s">
        <v>34</v>
      </c>
      <c r="AX1000" s="14" t="s">
        <v>76</v>
      </c>
      <c r="AY1000" s="265" t="s">
        <v>171</v>
      </c>
    </row>
    <row r="1001" s="2" customFormat="1" ht="24.15" customHeight="1">
      <c r="A1001" s="38"/>
      <c r="B1001" s="39"/>
      <c r="C1001" s="226" t="s">
        <v>1024</v>
      </c>
      <c r="D1001" s="226" t="s">
        <v>173</v>
      </c>
      <c r="E1001" s="227" t="s">
        <v>1025</v>
      </c>
      <c r="F1001" s="228" t="s">
        <v>1026</v>
      </c>
      <c r="G1001" s="229" t="s">
        <v>1016</v>
      </c>
      <c r="H1001" s="230">
        <v>4</v>
      </c>
      <c r="I1001" s="231"/>
      <c r="J1001" s="232">
        <f>ROUND(I1001*H1001,2)</f>
        <v>0</v>
      </c>
      <c r="K1001" s="228" t="s">
        <v>177</v>
      </c>
      <c r="L1001" s="44"/>
      <c r="M1001" s="233" t="s">
        <v>1</v>
      </c>
      <c r="N1001" s="234" t="s">
        <v>41</v>
      </c>
      <c r="O1001" s="91"/>
      <c r="P1001" s="235">
        <f>O1001*H1001</f>
        <v>0</v>
      </c>
      <c r="Q1001" s="235">
        <v>0</v>
      </c>
      <c r="R1001" s="235">
        <f>Q1001*H1001</f>
        <v>0</v>
      </c>
      <c r="S1001" s="235">
        <v>0.0091999999999999998</v>
      </c>
      <c r="T1001" s="236">
        <f>S1001*H1001</f>
        <v>0.036799999999999999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237" t="s">
        <v>178</v>
      </c>
      <c r="AT1001" s="237" t="s">
        <v>173</v>
      </c>
      <c r="AU1001" s="237" t="s">
        <v>193</v>
      </c>
      <c r="AY1001" s="17" t="s">
        <v>171</v>
      </c>
      <c r="BE1001" s="238">
        <f>IF(N1001="základní",J1001,0)</f>
        <v>0</v>
      </c>
      <c r="BF1001" s="238">
        <f>IF(N1001="snížená",J1001,0)</f>
        <v>0</v>
      </c>
      <c r="BG1001" s="238">
        <f>IF(N1001="zákl. přenesená",J1001,0)</f>
        <v>0</v>
      </c>
      <c r="BH1001" s="238">
        <f>IF(N1001="sníž. přenesená",J1001,0)</f>
        <v>0</v>
      </c>
      <c r="BI1001" s="238">
        <f>IF(N1001="nulová",J1001,0)</f>
        <v>0</v>
      </c>
      <c r="BJ1001" s="17" t="s">
        <v>83</v>
      </c>
      <c r="BK1001" s="238">
        <f>ROUND(I1001*H1001,2)</f>
        <v>0</v>
      </c>
      <c r="BL1001" s="17" t="s">
        <v>178</v>
      </c>
      <c r="BM1001" s="237" t="s">
        <v>1027</v>
      </c>
    </row>
    <row r="1002" s="2" customFormat="1">
      <c r="A1002" s="38"/>
      <c r="B1002" s="39"/>
      <c r="C1002" s="40"/>
      <c r="D1002" s="239" t="s">
        <v>180</v>
      </c>
      <c r="E1002" s="40"/>
      <c r="F1002" s="240" t="s">
        <v>1028</v>
      </c>
      <c r="G1002" s="40"/>
      <c r="H1002" s="40"/>
      <c r="I1002" s="241"/>
      <c r="J1002" s="40"/>
      <c r="K1002" s="40"/>
      <c r="L1002" s="44"/>
      <c r="M1002" s="242"/>
      <c r="N1002" s="243"/>
      <c r="O1002" s="91"/>
      <c r="P1002" s="91"/>
      <c r="Q1002" s="91"/>
      <c r="R1002" s="91"/>
      <c r="S1002" s="91"/>
      <c r="T1002" s="92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T1002" s="17" t="s">
        <v>180</v>
      </c>
      <c r="AU1002" s="17" t="s">
        <v>193</v>
      </c>
    </row>
    <row r="1003" s="13" customFormat="1">
      <c r="A1003" s="13"/>
      <c r="B1003" s="244"/>
      <c r="C1003" s="245"/>
      <c r="D1003" s="246" t="s">
        <v>182</v>
      </c>
      <c r="E1003" s="247" t="s">
        <v>1</v>
      </c>
      <c r="F1003" s="248" t="s">
        <v>183</v>
      </c>
      <c r="G1003" s="245"/>
      <c r="H1003" s="247" t="s">
        <v>1</v>
      </c>
      <c r="I1003" s="249"/>
      <c r="J1003" s="245"/>
      <c r="K1003" s="245"/>
      <c r="L1003" s="250"/>
      <c r="M1003" s="251"/>
      <c r="N1003" s="252"/>
      <c r="O1003" s="252"/>
      <c r="P1003" s="252"/>
      <c r="Q1003" s="252"/>
      <c r="R1003" s="252"/>
      <c r="S1003" s="252"/>
      <c r="T1003" s="25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4" t="s">
        <v>182</v>
      </c>
      <c r="AU1003" s="254" t="s">
        <v>193</v>
      </c>
      <c r="AV1003" s="13" t="s">
        <v>83</v>
      </c>
      <c r="AW1003" s="13" t="s">
        <v>34</v>
      </c>
      <c r="AX1003" s="13" t="s">
        <v>76</v>
      </c>
      <c r="AY1003" s="254" t="s">
        <v>171</v>
      </c>
    </row>
    <row r="1004" s="13" customFormat="1">
      <c r="A1004" s="13"/>
      <c r="B1004" s="244"/>
      <c r="C1004" s="245"/>
      <c r="D1004" s="246" t="s">
        <v>182</v>
      </c>
      <c r="E1004" s="247" t="s">
        <v>1</v>
      </c>
      <c r="F1004" s="248" t="s">
        <v>184</v>
      </c>
      <c r="G1004" s="245"/>
      <c r="H1004" s="247" t="s">
        <v>1</v>
      </c>
      <c r="I1004" s="249"/>
      <c r="J1004" s="245"/>
      <c r="K1004" s="245"/>
      <c r="L1004" s="250"/>
      <c r="M1004" s="251"/>
      <c r="N1004" s="252"/>
      <c r="O1004" s="252"/>
      <c r="P1004" s="252"/>
      <c r="Q1004" s="252"/>
      <c r="R1004" s="252"/>
      <c r="S1004" s="252"/>
      <c r="T1004" s="25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4" t="s">
        <v>182</v>
      </c>
      <c r="AU1004" s="254" t="s">
        <v>193</v>
      </c>
      <c r="AV1004" s="13" t="s">
        <v>83</v>
      </c>
      <c r="AW1004" s="13" t="s">
        <v>34</v>
      </c>
      <c r="AX1004" s="13" t="s">
        <v>76</v>
      </c>
      <c r="AY1004" s="254" t="s">
        <v>171</v>
      </c>
    </row>
    <row r="1005" s="14" customFormat="1">
      <c r="A1005" s="14"/>
      <c r="B1005" s="255"/>
      <c r="C1005" s="256"/>
      <c r="D1005" s="246" t="s">
        <v>182</v>
      </c>
      <c r="E1005" s="257" t="s">
        <v>1</v>
      </c>
      <c r="F1005" s="258" t="s">
        <v>178</v>
      </c>
      <c r="G1005" s="256"/>
      <c r="H1005" s="259">
        <v>4</v>
      </c>
      <c r="I1005" s="260"/>
      <c r="J1005" s="256"/>
      <c r="K1005" s="256"/>
      <c r="L1005" s="261"/>
      <c r="M1005" s="262"/>
      <c r="N1005" s="263"/>
      <c r="O1005" s="263"/>
      <c r="P1005" s="263"/>
      <c r="Q1005" s="263"/>
      <c r="R1005" s="263"/>
      <c r="S1005" s="263"/>
      <c r="T1005" s="26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5" t="s">
        <v>182</v>
      </c>
      <c r="AU1005" s="265" t="s">
        <v>193</v>
      </c>
      <c r="AV1005" s="14" t="s">
        <v>85</v>
      </c>
      <c r="AW1005" s="14" t="s">
        <v>34</v>
      </c>
      <c r="AX1005" s="14" t="s">
        <v>76</v>
      </c>
      <c r="AY1005" s="265" t="s">
        <v>171</v>
      </c>
    </row>
    <row r="1006" s="2" customFormat="1" ht="24.15" customHeight="1">
      <c r="A1006" s="38"/>
      <c r="B1006" s="39"/>
      <c r="C1006" s="226" t="s">
        <v>1029</v>
      </c>
      <c r="D1006" s="226" t="s">
        <v>173</v>
      </c>
      <c r="E1006" s="227" t="s">
        <v>1030</v>
      </c>
      <c r="F1006" s="228" t="s">
        <v>1031</v>
      </c>
      <c r="G1006" s="229" t="s">
        <v>292</v>
      </c>
      <c r="H1006" s="230">
        <v>136.58000000000001</v>
      </c>
      <c r="I1006" s="231"/>
      <c r="J1006" s="232">
        <f>ROUND(I1006*H1006,2)</f>
        <v>0</v>
      </c>
      <c r="K1006" s="228" t="s">
        <v>177</v>
      </c>
      <c r="L1006" s="44"/>
      <c r="M1006" s="233" t="s">
        <v>1</v>
      </c>
      <c r="N1006" s="234" t="s">
        <v>41</v>
      </c>
      <c r="O1006" s="91"/>
      <c r="P1006" s="235">
        <f>O1006*H1006</f>
        <v>0</v>
      </c>
      <c r="Q1006" s="235">
        <v>0</v>
      </c>
      <c r="R1006" s="235">
        <f>Q1006*H1006</f>
        <v>0</v>
      </c>
      <c r="S1006" s="235">
        <v>0.0020999999999999999</v>
      </c>
      <c r="T1006" s="236">
        <f>S1006*H1006</f>
        <v>0.28681800000000002</v>
      </c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R1006" s="237" t="s">
        <v>178</v>
      </c>
      <c r="AT1006" s="237" t="s">
        <v>173</v>
      </c>
      <c r="AU1006" s="237" t="s">
        <v>193</v>
      </c>
      <c r="AY1006" s="17" t="s">
        <v>171</v>
      </c>
      <c r="BE1006" s="238">
        <f>IF(N1006="základní",J1006,0)</f>
        <v>0</v>
      </c>
      <c r="BF1006" s="238">
        <f>IF(N1006="snížená",J1006,0)</f>
        <v>0</v>
      </c>
      <c r="BG1006" s="238">
        <f>IF(N1006="zákl. přenesená",J1006,0)</f>
        <v>0</v>
      </c>
      <c r="BH1006" s="238">
        <f>IF(N1006="sníž. přenesená",J1006,0)</f>
        <v>0</v>
      </c>
      <c r="BI1006" s="238">
        <f>IF(N1006="nulová",J1006,0)</f>
        <v>0</v>
      </c>
      <c r="BJ1006" s="17" t="s">
        <v>83</v>
      </c>
      <c r="BK1006" s="238">
        <f>ROUND(I1006*H1006,2)</f>
        <v>0</v>
      </c>
      <c r="BL1006" s="17" t="s">
        <v>178</v>
      </c>
      <c r="BM1006" s="237" t="s">
        <v>1032</v>
      </c>
    </row>
    <row r="1007" s="2" customFormat="1">
      <c r="A1007" s="38"/>
      <c r="B1007" s="39"/>
      <c r="C1007" s="40"/>
      <c r="D1007" s="239" t="s">
        <v>180</v>
      </c>
      <c r="E1007" s="40"/>
      <c r="F1007" s="240" t="s">
        <v>1033</v>
      </c>
      <c r="G1007" s="40"/>
      <c r="H1007" s="40"/>
      <c r="I1007" s="241"/>
      <c r="J1007" s="40"/>
      <c r="K1007" s="40"/>
      <c r="L1007" s="44"/>
      <c r="M1007" s="242"/>
      <c r="N1007" s="243"/>
      <c r="O1007" s="91"/>
      <c r="P1007" s="91"/>
      <c r="Q1007" s="91"/>
      <c r="R1007" s="91"/>
      <c r="S1007" s="91"/>
      <c r="T1007" s="92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T1007" s="17" t="s">
        <v>180</v>
      </c>
      <c r="AU1007" s="17" t="s">
        <v>193</v>
      </c>
    </row>
    <row r="1008" s="2" customFormat="1">
      <c r="A1008" s="38"/>
      <c r="B1008" s="39"/>
      <c r="C1008" s="40"/>
      <c r="D1008" s="246" t="s">
        <v>243</v>
      </c>
      <c r="E1008" s="40"/>
      <c r="F1008" s="266" t="s">
        <v>1034</v>
      </c>
      <c r="G1008" s="40"/>
      <c r="H1008" s="40"/>
      <c r="I1008" s="241"/>
      <c r="J1008" s="40"/>
      <c r="K1008" s="40"/>
      <c r="L1008" s="44"/>
      <c r="M1008" s="242"/>
      <c r="N1008" s="243"/>
      <c r="O1008" s="91"/>
      <c r="P1008" s="91"/>
      <c r="Q1008" s="91"/>
      <c r="R1008" s="91"/>
      <c r="S1008" s="91"/>
      <c r="T1008" s="92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T1008" s="17" t="s">
        <v>243</v>
      </c>
      <c r="AU1008" s="17" t="s">
        <v>193</v>
      </c>
    </row>
    <row r="1009" s="13" customFormat="1">
      <c r="A1009" s="13"/>
      <c r="B1009" s="244"/>
      <c r="C1009" s="245"/>
      <c r="D1009" s="246" t="s">
        <v>182</v>
      </c>
      <c r="E1009" s="247" t="s">
        <v>1</v>
      </c>
      <c r="F1009" s="248" t="s">
        <v>236</v>
      </c>
      <c r="G1009" s="245"/>
      <c r="H1009" s="247" t="s">
        <v>1</v>
      </c>
      <c r="I1009" s="249"/>
      <c r="J1009" s="245"/>
      <c r="K1009" s="245"/>
      <c r="L1009" s="250"/>
      <c r="M1009" s="251"/>
      <c r="N1009" s="252"/>
      <c r="O1009" s="252"/>
      <c r="P1009" s="252"/>
      <c r="Q1009" s="252"/>
      <c r="R1009" s="252"/>
      <c r="S1009" s="252"/>
      <c r="T1009" s="25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54" t="s">
        <v>182</v>
      </c>
      <c r="AU1009" s="254" t="s">
        <v>193</v>
      </c>
      <c r="AV1009" s="13" t="s">
        <v>83</v>
      </c>
      <c r="AW1009" s="13" t="s">
        <v>34</v>
      </c>
      <c r="AX1009" s="13" t="s">
        <v>76</v>
      </c>
      <c r="AY1009" s="254" t="s">
        <v>171</v>
      </c>
    </row>
    <row r="1010" s="13" customFormat="1">
      <c r="A1010" s="13"/>
      <c r="B1010" s="244"/>
      <c r="C1010" s="245"/>
      <c r="D1010" s="246" t="s">
        <v>182</v>
      </c>
      <c r="E1010" s="247" t="s">
        <v>1</v>
      </c>
      <c r="F1010" s="248" t="s">
        <v>184</v>
      </c>
      <c r="G1010" s="245"/>
      <c r="H1010" s="247" t="s">
        <v>1</v>
      </c>
      <c r="I1010" s="249"/>
      <c r="J1010" s="245"/>
      <c r="K1010" s="245"/>
      <c r="L1010" s="250"/>
      <c r="M1010" s="251"/>
      <c r="N1010" s="252"/>
      <c r="O1010" s="252"/>
      <c r="P1010" s="252"/>
      <c r="Q1010" s="252"/>
      <c r="R1010" s="252"/>
      <c r="S1010" s="252"/>
      <c r="T1010" s="25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54" t="s">
        <v>182</v>
      </c>
      <c r="AU1010" s="254" t="s">
        <v>193</v>
      </c>
      <c r="AV1010" s="13" t="s">
        <v>83</v>
      </c>
      <c r="AW1010" s="13" t="s">
        <v>34</v>
      </c>
      <c r="AX1010" s="13" t="s">
        <v>76</v>
      </c>
      <c r="AY1010" s="254" t="s">
        <v>171</v>
      </c>
    </row>
    <row r="1011" s="13" customFormat="1">
      <c r="A1011" s="13"/>
      <c r="B1011" s="244"/>
      <c r="C1011" s="245"/>
      <c r="D1011" s="246" t="s">
        <v>182</v>
      </c>
      <c r="E1011" s="247" t="s">
        <v>1</v>
      </c>
      <c r="F1011" s="248" t="s">
        <v>386</v>
      </c>
      <c r="G1011" s="245"/>
      <c r="H1011" s="247" t="s">
        <v>1</v>
      </c>
      <c r="I1011" s="249"/>
      <c r="J1011" s="245"/>
      <c r="K1011" s="245"/>
      <c r="L1011" s="250"/>
      <c r="M1011" s="251"/>
      <c r="N1011" s="252"/>
      <c r="O1011" s="252"/>
      <c r="P1011" s="252"/>
      <c r="Q1011" s="252"/>
      <c r="R1011" s="252"/>
      <c r="S1011" s="252"/>
      <c r="T1011" s="25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54" t="s">
        <v>182</v>
      </c>
      <c r="AU1011" s="254" t="s">
        <v>193</v>
      </c>
      <c r="AV1011" s="13" t="s">
        <v>83</v>
      </c>
      <c r="AW1011" s="13" t="s">
        <v>34</v>
      </c>
      <c r="AX1011" s="13" t="s">
        <v>76</v>
      </c>
      <c r="AY1011" s="254" t="s">
        <v>171</v>
      </c>
    </row>
    <row r="1012" s="14" customFormat="1">
      <c r="A1012" s="14"/>
      <c r="B1012" s="255"/>
      <c r="C1012" s="256"/>
      <c r="D1012" s="246" t="s">
        <v>182</v>
      </c>
      <c r="E1012" s="257" t="s">
        <v>1</v>
      </c>
      <c r="F1012" s="258" t="s">
        <v>1035</v>
      </c>
      <c r="G1012" s="256"/>
      <c r="H1012" s="259">
        <v>15</v>
      </c>
      <c r="I1012" s="260"/>
      <c r="J1012" s="256"/>
      <c r="K1012" s="256"/>
      <c r="L1012" s="261"/>
      <c r="M1012" s="262"/>
      <c r="N1012" s="263"/>
      <c r="O1012" s="263"/>
      <c r="P1012" s="263"/>
      <c r="Q1012" s="263"/>
      <c r="R1012" s="263"/>
      <c r="S1012" s="263"/>
      <c r="T1012" s="26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65" t="s">
        <v>182</v>
      </c>
      <c r="AU1012" s="265" t="s">
        <v>193</v>
      </c>
      <c r="AV1012" s="14" t="s">
        <v>85</v>
      </c>
      <c r="AW1012" s="14" t="s">
        <v>34</v>
      </c>
      <c r="AX1012" s="14" t="s">
        <v>76</v>
      </c>
      <c r="AY1012" s="265" t="s">
        <v>171</v>
      </c>
    </row>
    <row r="1013" s="14" customFormat="1">
      <c r="A1013" s="14"/>
      <c r="B1013" s="255"/>
      <c r="C1013" s="256"/>
      <c r="D1013" s="246" t="s">
        <v>182</v>
      </c>
      <c r="E1013" s="257" t="s">
        <v>1</v>
      </c>
      <c r="F1013" s="258" t="s">
        <v>1036</v>
      </c>
      <c r="G1013" s="256"/>
      <c r="H1013" s="259">
        <v>11.6</v>
      </c>
      <c r="I1013" s="260"/>
      <c r="J1013" s="256"/>
      <c r="K1013" s="256"/>
      <c r="L1013" s="261"/>
      <c r="M1013" s="262"/>
      <c r="N1013" s="263"/>
      <c r="O1013" s="263"/>
      <c r="P1013" s="263"/>
      <c r="Q1013" s="263"/>
      <c r="R1013" s="263"/>
      <c r="S1013" s="263"/>
      <c r="T1013" s="26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65" t="s">
        <v>182</v>
      </c>
      <c r="AU1013" s="265" t="s">
        <v>193</v>
      </c>
      <c r="AV1013" s="14" t="s">
        <v>85</v>
      </c>
      <c r="AW1013" s="14" t="s">
        <v>34</v>
      </c>
      <c r="AX1013" s="14" t="s">
        <v>76</v>
      </c>
      <c r="AY1013" s="265" t="s">
        <v>171</v>
      </c>
    </row>
    <row r="1014" s="14" customFormat="1">
      <c r="A1014" s="14"/>
      <c r="B1014" s="255"/>
      <c r="C1014" s="256"/>
      <c r="D1014" s="246" t="s">
        <v>182</v>
      </c>
      <c r="E1014" s="257" t="s">
        <v>1</v>
      </c>
      <c r="F1014" s="258" t="s">
        <v>1037</v>
      </c>
      <c r="G1014" s="256"/>
      <c r="H1014" s="259">
        <v>16.899999999999999</v>
      </c>
      <c r="I1014" s="260"/>
      <c r="J1014" s="256"/>
      <c r="K1014" s="256"/>
      <c r="L1014" s="261"/>
      <c r="M1014" s="262"/>
      <c r="N1014" s="263"/>
      <c r="O1014" s="263"/>
      <c r="P1014" s="263"/>
      <c r="Q1014" s="263"/>
      <c r="R1014" s="263"/>
      <c r="S1014" s="263"/>
      <c r="T1014" s="26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5" t="s">
        <v>182</v>
      </c>
      <c r="AU1014" s="265" t="s">
        <v>193</v>
      </c>
      <c r="AV1014" s="14" t="s">
        <v>85</v>
      </c>
      <c r="AW1014" s="14" t="s">
        <v>34</v>
      </c>
      <c r="AX1014" s="14" t="s">
        <v>76</v>
      </c>
      <c r="AY1014" s="265" t="s">
        <v>171</v>
      </c>
    </row>
    <row r="1015" s="14" customFormat="1">
      <c r="A1015" s="14"/>
      <c r="B1015" s="255"/>
      <c r="C1015" s="256"/>
      <c r="D1015" s="246" t="s">
        <v>182</v>
      </c>
      <c r="E1015" s="257" t="s">
        <v>1</v>
      </c>
      <c r="F1015" s="258" t="s">
        <v>1038</v>
      </c>
      <c r="G1015" s="256"/>
      <c r="H1015" s="259">
        <v>14.4</v>
      </c>
      <c r="I1015" s="260"/>
      <c r="J1015" s="256"/>
      <c r="K1015" s="256"/>
      <c r="L1015" s="261"/>
      <c r="M1015" s="262"/>
      <c r="N1015" s="263"/>
      <c r="O1015" s="263"/>
      <c r="P1015" s="263"/>
      <c r="Q1015" s="263"/>
      <c r="R1015" s="263"/>
      <c r="S1015" s="263"/>
      <c r="T1015" s="26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5" t="s">
        <v>182</v>
      </c>
      <c r="AU1015" s="265" t="s">
        <v>193</v>
      </c>
      <c r="AV1015" s="14" t="s">
        <v>85</v>
      </c>
      <c r="AW1015" s="14" t="s">
        <v>34</v>
      </c>
      <c r="AX1015" s="14" t="s">
        <v>76</v>
      </c>
      <c r="AY1015" s="265" t="s">
        <v>171</v>
      </c>
    </row>
    <row r="1016" s="14" customFormat="1">
      <c r="A1016" s="14"/>
      <c r="B1016" s="255"/>
      <c r="C1016" s="256"/>
      <c r="D1016" s="246" t="s">
        <v>182</v>
      </c>
      <c r="E1016" s="257" t="s">
        <v>1</v>
      </c>
      <c r="F1016" s="258" t="s">
        <v>1039</v>
      </c>
      <c r="G1016" s="256"/>
      <c r="H1016" s="259">
        <v>14.4</v>
      </c>
      <c r="I1016" s="260"/>
      <c r="J1016" s="256"/>
      <c r="K1016" s="256"/>
      <c r="L1016" s="261"/>
      <c r="M1016" s="262"/>
      <c r="N1016" s="263"/>
      <c r="O1016" s="263"/>
      <c r="P1016" s="263"/>
      <c r="Q1016" s="263"/>
      <c r="R1016" s="263"/>
      <c r="S1016" s="263"/>
      <c r="T1016" s="26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5" t="s">
        <v>182</v>
      </c>
      <c r="AU1016" s="265" t="s">
        <v>193</v>
      </c>
      <c r="AV1016" s="14" t="s">
        <v>85</v>
      </c>
      <c r="AW1016" s="14" t="s">
        <v>34</v>
      </c>
      <c r="AX1016" s="14" t="s">
        <v>76</v>
      </c>
      <c r="AY1016" s="265" t="s">
        <v>171</v>
      </c>
    </row>
    <row r="1017" s="14" customFormat="1">
      <c r="A1017" s="14"/>
      <c r="B1017" s="255"/>
      <c r="C1017" s="256"/>
      <c r="D1017" s="246" t="s">
        <v>182</v>
      </c>
      <c r="E1017" s="257" t="s">
        <v>1</v>
      </c>
      <c r="F1017" s="258" t="s">
        <v>1040</v>
      </c>
      <c r="G1017" s="256"/>
      <c r="H1017" s="259">
        <v>14.4</v>
      </c>
      <c r="I1017" s="260"/>
      <c r="J1017" s="256"/>
      <c r="K1017" s="256"/>
      <c r="L1017" s="261"/>
      <c r="M1017" s="262"/>
      <c r="N1017" s="263"/>
      <c r="O1017" s="263"/>
      <c r="P1017" s="263"/>
      <c r="Q1017" s="263"/>
      <c r="R1017" s="263"/>
      <c r="S1017" s="263"/>
      <c r="T1017" s="26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65" t="s">
        <v>182</v>
      </c>
      <c r="AU1017" s="265" t="s">
        <v>193</v>
      </c>
      <c r="AV1017" s="14" t="s">
        <v>85</v>
      </c>
      <c r="AW1017" s="14" t="s">
        <v>34</v>
      </c>
      <c r="AX1017" s="14" t="s">
        <v>76</v>
      </c>
      <c r="AY1017" s="265" t="s">
        <v>171</v>
      </c>
    </row>
    <row r="1018" s="14" customFormat="1">
      <c r="A1018" s="14"/>
      <c r="B1018" s="255"/>
      <c r="C1018" s="256"/>
      <c r="D1018" s="246" t="s">
        <v>182</v>
      </c>
      <c r="E1018" s="257" t="s">
        <v>1</v>
      </c>
      <c r="F1018" s="258" t="s">
        <v>1041</v>
      </c>
      <c r="G1018" s="256"/>
      <c r="H1018" s="259">
        <v>14.4</v>
      </c>
      <c r="I1018" s="260"/>
      <c r="J1018" s="256"/>
      <c r="K1018" s="256"/>
      <c r="L1018" s="261"/>
      <c r="M1018" s="262"/>
      <c r="N1018" s="263"/>
      <c r="O1018" s="263"/>
      <c r="P1018" s="263"/>
      <c r="Q1018" s="263"/>
      <c r="R1018" s="263"/>
      <c r="S1018" s="263"/>
      <c r="T1018" s="26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65" t="s">
        <v>182</v>
      </c>
      <c r="AU1018" s="265" t="s">
        <v>193</v>
      </c>
      <c r="AV1018" s="14" t="s">
        <v>85</v>
      </c>
      <c r="AW1018" s="14" t="s">
        <v>34</v>
      </c>
      <c r="AX1018" s="14" t="s">
        <v>76</v>
      </c>
      <c r="AY1018" s="265" t="s">
        <v>171</v>
      </c>
    </row>
    <row r="1019" s="14" customFormat="1">
      <c r="A1019" s="14"/>
      <c r="B1019" s="255"/>
      <c r="C1019" s="256"/>
      <c r="D1019" s="246" t="s">
        <v>182</v>
      </c>
      <c r="E1019" s="257" t="s">
        <v>1</v>
      </c>
      <c r="F1019" s="258" t="s">
        <v>1042</v>
      </c>
      <c r="G1019" s="256"/>
      <c r="H1019" s="259">
        <v>17.800000000000001</v>
      </c>
      <c r="I1019" s="260"/>
      <c r="J1019" s="256"/>
      <c r="K1019" s="256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5" t="s">
        <v>182</v>
      </c>
      <c r="AU1019" s="265" t="s">
        <v>193</v>
      </c>
      <c r="AV1019" s="14" t="s">
        <v>85</v>
      </c>
      <c r="AW1019" s="14" t="s">
        <v>34</v>
      </c>
      <c r="AX1019" s="14" t="s">
        <v>76</v>
      </c>
      <c r="AY1019" s="265" t="s">
        <v>171</v>
      </c>
    </row>
    <row r="1020" s="14" customFormat="1">
      <c r="A1020" s="14"/>
      <c r="B1020" s="255"/>
      <c r="C1020" s="256"/>
      <c r="D1020" s="246" t="s">
        <v>182</v>
      </c>
      <c r="E1020" s="257" t="s">
        <v>1</v>
      </c>
      <c r="F1020" s="258" t="s">
        <v>1043</v>
      </c>
      <c r="G1020" s="256"/>
      <c r="H1020" s="259">
        <v>7.0999999999999996</v>
      </c>
      <c r="I1020" s="260"/>
      <c r="J1020" s="256"/>
      <c r="K1020" s="256"/>
      <c r="L1020" s="261"/>
      <c r="M1020" s="262"/>
      <c r="N1020" s="263"/>
      <c r="O1020" s="263"/>
      <c r="P1020" s="263"/>
      <c r="Q1020" s="263"/>
      <c r="R1020" s="263"/>
      <c r="S1020" s="263"/>
      <c r="T1020" s="26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65" t="s">
        <v>182</v>
      </c>
      <c r="AU1020" s="265" t="s">
        <v>193</v>
      </c>
      <c r="AV1020" s="14" t="s">
        <v>85</v>
      </c>
      <c r="AW1020" s="14" t="s">
        <v>34</v>
      </c>
      <c r="AX1020" s="14" t="s">
        <v>76</v>
      </c>
      <c r="AY1020" s="265" t="s">
        <v>171</v>
      </c>
    </row>
    <row r="1021" s="14" customFormat="1">
      <c r="A1021" s="14"/>
      <c r="B1021" s="255"/>
      <c r="C1021" s="256"/>
      <c r="D1021" s="246" t="s">
        <v>182</v>
      </c>
      <c r="E1021" s="257" t="s">
        <v>1</v>
      </c>
      <c r="F1021" s="258" t="s">
        <v>1044</v>
      </c>
      <c r="G1021" s="256"/>
      <c r="H1021" s="259">
        <v>2.8799999999999999</v>
      </c>
      <c r="I1021" s="260"/>
      <c r="J1021" s="256"/>
      <c r="K1021" s="256"/>
      <c r="L1021" s="261"/>
      <c r="M1021" s="262"/>
      <c r="N1021" s="263"/>
      <c r="O1021" s="263"/>
      <c r="P1021" s="263"/>
      <c r="Q1021" s="263"/>
      <c r="R1021" s="263"/>
      <c r="S1021" s="263"/>
      <c r="T1021" s="26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5" t="s">
        <v>182</v>
      </c>
      <c r="AU1021" s="265" t="s">
        <v>193</v>
      </c>
      <c r="AV1021" s="14" t="s">
        <v>85</v>
      </c>
      <c r="AW1021" s="14" t="s">
        <v>34</v>
      </c>
      <c r="AX1021" s="14" t="s">
        <v>76</v>
      </c>
      <c r="AY1021" s="265" t="s">
        <v>171</v>
      </c>
    </row>
    <row r="1022" s="14" customFormat="1">
      <c r="A1022" s="14"/>
      <c r="B1022" s="255"/>
      <c r="C1022" s="256"/>
      <c r="D1022" s="246" t="s">
        <v>182</v>
      </c>
      <c r="E1022" s="257" t="s">
        <v>1</v>
      </c>
      <c r="F1022" s="258" t="s">
        <v>1045</v>
      </c>
      <c r="G1022" s="256"/>
      <c r="H1022" s="259">
        <v>7.7000000000000002</v>
      </c>
      <c r="I1022" s="260"/>
      <c r="J1022" s="256"/>
      <c r="K1022" s="256"/>
      <c r="L1022" s="261"/>
      <c r="M1022" s="262"/>
      <c r="N1022" s="263"/>
      <c r="O1022" s="263"/>
      <c r="P1022" s="263"/>
      <c r="Q1022" s="263"/>
      <c r="R1022" s="263"/>
      <c r="S1022" s="263"/>
      <c r="T1022" s="26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65" t="s">
        <v>182</v>
      </c>
      <c r="AU1022" s="265" t="s">
        <v>193</v>
      </c>
      <c r="AV1022" s="14" t="s">
        <v>85</v>
      </c>
      <c r="AW1022" s="14" t="s">
        <v>34</v>
      </c>
      <c r="AX1022" s="14" t="s">
        <v>76</v>
      </c>
      <c r="AY1022" s="265" t="s">
        <v>171</v>
      </c>
    </row>
    <row r="1023" s="2" customFormat="1" ht="21.75" customHeight="1">
      <c r="A1023" s="38"/>
      <c r="B1023" s="39"/>
      <c r="C1023" s="226" t="s">
        <v>1046</v>
      </c>
      <c r="D1023" s="226" t="s">
        <v>173</v>
      </c>
      <c r="E1023" s="227" t="s">
        <v>1047</v>
      </c>
      <c r="F1023" s="228" t="s">
        <v>1048</v>
      </c>
      <c r="G1023" s="229" t="s">
        <v>292</v>
      </c>
      <c r="H1023" s="230">
        <v>136.58000000000001</v>
      </c>
      <c r="I1023" s="231"/>
      <c r="J1023" s="232">
        <f>ROUND(I1023*H1023,2)</f>
        <v>0</v>
      </c>
      <c r="K1023" s="228" t="s">
        <v>1</v>
      </c>
      <c r="L1023" s="44"/>
      <c r="M1023" s="233" t="s">
        <v>1</v>
      </c>
      <c r="N1023" s="234" t="s">
        <v>41</v>
      </c>
      <c r="O1023" s="91"/>
      <c r="P1023" s="235">
        <f>O1023*H1023</f>
        <v>0</v>
      </c>
      <c r="Q1023" s="235">
        <v>0</v>
      </c>
      <c r="R1023" s="235">
        <f>Q1023*H1023</f>
        <v>0</v>
      </c>
      <c r="S1023" s="235">
        <v>0.0020999999999999999</v>
      </c>
      <c r="T1023" s="236">
        <f>S1023*H1023</f>
        <v>0.28681800000000002</v>
      </c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237" t="s">
        <v>178</v>
      </c>
      <c r="AT1023" s="237" t="s">
        <v>173</v>
      </c>
      <c r="AU1023" s="237" t="s">
        <v>193</v>
      </c>
      <c r="AY1023" s="17" t="s">
        <v>171</v>
      </c>
      <c r="BE1023" s="238">
        <f>IF(N1023="základní",J1023,0)</f>
        <v>0</v>
      </c>
      <c r="BF1023" s="238">
        <f>IF(N1023="snížená",J1023,0)</f>
        <v>0</v>
      </c>
      <c r="BG1023" s="238">
        <f>IF(N1023="zákl. přenesená",J1023,0)</f>
        <v>0</v>
      </c>
      <c r="BH1023" s="238">
        <f>IF(N1023="sníž. přenesená",J1023,0)</f>
        <v>0</v>
      </c>
      <c r="BI1023" s="238">
        <f>IF(N1023="nulová",J1023,0)</f>
        <v>0</v>
      </c>
      <c r="BJ1023" s="17" t="s">
        <v>83</v>
      </c>
      <c r="BK1023" s="238">
        <f>ROUND(I1023*H1023,2)</f>
        <v>0</v>
      </c>
      <c r="BL1023" s="17" t="s">
        <v>178</v>
      </c>
      <c r="BM1023" s="237" t="s">
        <v>1049</v>
      </c>
    </row>
    <row r="1024" s="2" customFormat="1" ht="24.15" customHeight="1">
      <c r="A1024" s="38"/>
      <c r="B1024" s="39"/>
      <c r="C1024" s="226" t="s">
        <v>1050</v>
      </c>
      <c r="D1024" s="226" t="s">
        <v>173</v>
      </c>
      <c r="E1024" s="227" t="s">
        <v>1051</v>
      </c>
      <c r="F1024" s="228" t="s">
        <v>1052</v>
      </c>
      <c r="G1024" s="229" t="s">
        <v>292</v>
      </c>
      <c r="H1024" s="230">
        <v>65.799999999999997</v>
      </c>
      <c r="I1024" s="231"/>
      <c r="J1024" s="232">
        <f>ROUND(I1024*H1024,2)</f>
        <v>0</v>
      </c>
      <c r="K1024" s="228" t="s">
        <v>177</v>
      </c>
      <c r="L1024" s="44"/>
      <c r="M1024" s="233" t="s">
        <v>1</v>
      </c>
      <c r="N1024" s="234" t="s">
        <v>41</v>
      </c>
      <c r="O1024" s="91"/>
      <c r="P1024" s="235">
        <f>O1024*H1024</f>
        <v>0</v>
      </c>
      <c r="Q1024" s="235">
        <v>0</v>
      </c>
      <c r="R1024" s="235">
        <f>Q1024*H1024</f>
        <v>0</v>
      </c>
      <c r="S1024" s="235">
        <v>0.0012099999999999999</v>
      </c>
      <c r="T1024" s="236">
        <f>S1024*H1024</f>
        <v>0.079617999999999994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37" t="s">
        <v>178</v>
      </c>
      <c r="AT1024" s="237" t="s">
        <v>173</v>
      </c>
      <c r="AU1024" s="237" t="s">
        <v>193</v>
      </c>
      <c r="AY1024" s="17" t="s">
        <v>171</v>
      </c>
      <c r="BE1024" s="238">
        <f>IF(N1024="základní",J1024,0)</f>
        <v>0</v>
      </c>
      <c r="BF1024" s="238">
        <f>IF(N1024="snížená",J1024,0)</f>
        <v>0</v>
      </c>
      <c r="BG1024" s="238">
        <f>IF(N1024="zákl. přenesená",J1024,0)</f>
        <v>0</v>
      </c>
      <c r="BH1024" s="238">
        <f>IF(N1024="sníž. přenesená",J1024,0)</f>
        <v>0</v>
      </c>
      <c r="BI1024" s="238">
        <f>IF(N1024="nulová",J1024,0)</f>
        <v>0</v>
      </c>
      <c r="BJ1024" s="17" t="s">
        <v>83</v>
      </c>
      <c r="BK1024" s="238">
        <f>ROUND(I1024*H1024,2)</f>
        <v>0</v>
      </c>
      <c r="BL1024" s="17" t="s">
        <v>178</v>
      </c>
      <c r="BM1024" s="237" t="s">
        <v>1053</v>
      </c>
    </row>
    <row r="1025" s="2" customFormat="1">
      <c r="A1025" s="38"/>
      <c r="B1025" s="39"/>
      <c r="C1025" s="40"/>
      <c r="D1025" s="239" t="s">
        <v>180</v>
      </c>
      <c r="E1025" s="40"/>
      <c r="F1025" s="240" t="s">
        <v>1054</v>
      </c>
      <c r="G1025" s="40"/>
      <c r="H1025" s="40"/>
      <c r="I1025" s="241"/>
      <c r="J1025" s="40"/>
      <c r="K1025" s="40"/>
      <c r="L1025" s="44"/>
      <c r="M1025" s="242"/>
      <c r="N1025" s="243"/>
      <c r="O1025" s="91"/>
      <c r="P1025" s="91"/>
      <c r="Q1025" s="91"/>
      <c r="R1025" s="91"/>
      <c r="S1025" s="91"/>
      <c r="T1025" s="92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17" t="s">
        <v>180</v>
      </c>
      <c r="AU1025" s="17" t="s">
        <v>193</v>
      </c>
    </row>
    <row r="1026" s="13" customFormat="1">
      <c r="A1026" s="13"/>
      <c r="B1026" s="244"/>
      <c r="C1026" s="245"/>
      <c r="D1026" s="246" t="s">
        <v>182</v>
      </c>
      <c r="E1026" s="247" t="s">
        <v>1</v>
      </c>
      <c r="F1026" s="248" t="s">
        <v>236</v>
      </c>
      <c r="G1026" s="245"/>
      <c r="H1026" s="247" t="s">
        <v>1</v>
      </c>
      <c r="I1026" s="249"/>
      <c r="J1026" s="245"/>
      <c r="K1026" s="245"/>
      <c r="L1026" s="250"/>
      <c r="M1026" s="251"/>
      <c r="N1026" s="252"/>
      <c r="O1026" s="252"/>
      <c r="P1026" s="252"/>
      <c r="Q1026" s="252"/>
      <c r="R1026" s="252"/>
      <c r="S1026" s="252"/>
      <c r="T1026" s="25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4" t="s">
        <v>182</v>
      </c>
      <c r="AU1026" s="254" t="s">
        <v>193</v>
      </c>
      <c r="AV1026" s="13" t="s">
        <v>83</v>
      </c>
      <c r="AW1026" s="13" t="s">
        <v>34</v>
      </c>
      <c r="AX1026" s="13" t="s">
        <v>76</v>
      </c>
      <c r="AY1026" s="254" t="s">
        <v>171</v>
      </c>
    </row>
    <row r="1027" s="13" customFormat="1">
      <c r="A1027" s="13"/>
      <c r="B1027" s="244"/>
      <c r="C1027" s="245"/>
      <c r="D1027" s="246" t="s">
        <v>182</v>
      </c>
      <c r="E1027" s="247" t="s">
        <v>1</v>
      </c>
      <c r="F1027" s="248" t="s">
        <v>184</v>
      </c>
      <c r="G1027" s="245"/>
      <c r="H1027" s="247" t="s">
        <v>1</v>
      </c>
      <c r="I1027" s="249"/>
      <c r="J1027" s="245"/>
      <c r="K1027" s="245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4" t="s">
        <v>182</v>
      </c>
      <c r="AU1027" s="254" t="s">
        <v>193</v>
      </c>
      <c r="AV1027" s="13" t="s">
        <v>83</v>
      </c>
      <c r="AW1027" s="13" t="s">
        <v>34</v>
      </c>
      <c r="AX1027" s="13" t="s">
        <v>76</v>
      </c>
      <c r="AY1027" s="254" t="s">
        <v>171</v>
      </c>
    </row>
    <row r="1028" s="13" customFormat="1">
      <c r="A1028" s="13"/>
      <c r="B1028" s="244"/>
      <c r="C1028" s="245"/>
      <c r="D1028" s="246" t="s">
        <v>182</v>
      </c>
      <c r="E1028" s="247" t="s">
        <v>1</v>
      </c>
      <c r="F1028" s="248" t="s">
        <v>386</v>
      </c>
      <c r="G1028" s="245"/>
      <c r="H1028" s="247" t="s">
        <v>1</v>
      </c>
      <c r="I1028" s="249"/>
      <c r="J1028" s="245"/>
      <c r="K1028" s="245"/>
      <c r="L1028" s="250"/>
      <c r="M1028" s="251"/>
      <c r="N1028" s="252"/>
      <c r="O1028" s="252"/>
      <c r="P1028" s="252"/>
      <c r="Q1028" s="252"/>
      <c r="R1028" s="252"/>
      <c r="S1028" s="252"/>
      <c r="T1028" s="25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54" t="s">
        <v>182</v>
      </c>
      <c r="AU1028" s="254" t="s">
        <v>193</v>
      </c>
      <c r="AV1028" s="13" t="s">
        <v>83</v>
      </c>
      <c r="AW1028" s="13" t="s">
        <v>34</v>
      </c>
      <c r="AX1028" s="13" t="s">
        <v>76</v>
      </c>
      <c r="AY1028" s="254" t="s">
        <v>171</v>
      </c>
    </row>
    <row r="1029" s="14" customFormat="1">
      <c r="A1029" s="14"/>
      <c r="B1029" s="255"/>
      <c r="C1029" s="256"/>
      <c r="D1029" s="246" t="s">
        <v>182</v>
      </c>
      <c r="E1029" s="257" t="s">
        <v>1</v>
      </c>
      <c r="F1029" s="258" t="s">
        <v>1055</v>
      </c>
      <c r="G1029" s="256"/>
      <c r="H1029" s="259">
        <v>7.9000000000000004</v>
      </c>
      <c r="I1029" s="260"/>
      <c r="J1029" s="256"/>
      <c r="K1029" s="256"/>
      <c r="L1029" s="261"/>
      <c r="M1029" s="262"/>
      <c r="N1029" s="263"/>
      <c r="O1029" s="263"/>
      <c r="P1029" s="263"/>
      <c r="Q1029" s="263"/>
      <c r="R1029" s="263"/>
      <c r="S1029" s="263"/>
      <c r="T1029" s="26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65" t="s">
        <v>182</v>
      </c>
      <c r="AU1029" s="265" t="s">
        <v>193</v>
      </c>
      <c r="AV1029" s="14" t="s">
        <v>85</v>
      </c>
      <c r="AW1029" s="14" t="s">
        <v>34</v>
      </c>
      <c r="AX1029" s="14" t="s">
        <v>76</v>
      </c>
      <c r="AY1029" s="265" t="s">
        <v>171</v>
      </c>
    </row>
    <row r="1030" s="14" customFormat="1">
      <c r="A1030" s="14"/>
      <c r="B1030" s="255"/>
      <c r="C1030" s="256"/>
      <c r="D1030" s="246" t="s">
        <v>182</v>
      </c>
      <c r="E1030" s="257" t="s">
        <v>1</v>
      </c>
      <c r="F1030" s="258" t="s">
        <v>1056</v>
      </c>
      <c r="G1030" s="256"/>
      <c r="H1030" s="259">
        <v>4.5</v>
      </c>
      <c r="I1030" s="260"/>
      <c r="J1030" s="256"/>
      <c r="K1030" s="256"/>
      <c r="L1030" s="261"/>
      <c r="M1030" s="262"/>
      <c r="N1030" s="263"/>
      <c r="O1030" s="263"/>
      <c r="P1030" s="263"/>
      <c r="Q1030" s="263"/>
      <c r="R1030" s="263"/>
      <c r="S1030" s="263"/>
      <c r="T1030" s="26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5" t="s">
        <v>182</v>
      </c>
      <c r="AU1030" s="265" t="s">
        <v>193</v>
      </c>
      <c r="AV1030" s="14" t="s">
        <v>85</v>
      </c>
      <c r="AW1030" s="14" t="s">
        <v>34</v>
      </c>
      <c r="AX1030" s="14" t="s">
        <v>76</v>
      </c>
      <c r="AY1030" s="265" t="s">
        <v>171</v>
      </c>
    </row>
    <row r="1031" s="14" customFormat="1">
      <c r="A1031" s="14"/>
      <c r="B1031" s="255"/>
      <c r="C1031" s="256"/>
      <c r="D1031" s="246" t="s">
        <v>182</v>
      </c>
      <c r="E1031" s="257" t="s">
        <v>1</v>
      </c>
      <c r="F1031" s="258" t="s">
        <v>1057</v>
      </c>
      <c r="G1031" s="256"/>
      <c r="H1031" s="259">
        <v>53.399999999999999</v>
      </c>
      <c r="I1031" s="260"/>
      <c r="J1031" s="256"/>
      <c r="K1031" s="256"/>
      <c r="L1031" s="261"/>
      <c r="M1031" s="262"/>
      <c r="N1031" s="263"/>
      <c r="O1031" s="263"/>
      <c r="P1031" s="263"/>
      <c r="Q1031" s="263"/>
      <c r="R1031" s="263"/>
      <c r="S1031" s="263"/>
      <c r="T1031" s="26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5" t="s">
        <v>182</v>
      </c>
      <c r="AU1031" s="265" t="s">
        <v>193</v>
      </c>
      <c r="AV1031" s="14" t="s">
        <v>85</v>
      </c>
      <c r="AW1031" s="14" t="s">
        <v>34</v>
      </c>
      <c r="AX1031" s="14" t="s">
        <v>76</v>
      </c>
      <c r="AY1031" s="265" t="s">
        <v>171</v>
      </c>
    </row>
    <row r="1032" s="2" customFormat="1" ht="21.75" customHeight="1">
      <c r="A1032" s="38"/>
      <c r="B1032" s="39"/>
      <c r="C1032" s="226" t="s">
        <v>1058</v>
      </c>
      <c r="D1032" s="226" t="s">
        <v>173</v>
      </c>
      <c r="E1032" s="227" t="s">
        <v>1059</v>
      </c>
      <c r="F1032" s="228" t="s">
        <v>1060</v>
      </c>
      <c r="G1032" s="229" t="s">
        <v>438</v>
      </c>
      <c r="H1032" s="230">
        <v>25.375</v>
      </c>
      <c r="I1032" s="231"/>
      <c r="J1032" s="232">
        <f>ROUND(I1032*H1032,2)</f>
        <v>0</v>
      </c>
      <c r="K1032" s="228" t="s">
        <v>177</v>
      </c>
      <c r="L1032" s="44"/>
      <c r="M1032" s="233" t="s">
        <v>1</v>
      </c>
      <c r="N1032" s="234" t="s">
        <v>41</v>
      </c>
      <c r="O1032" s="91"/>
      <c r="P1032" s="235">
        <f>O1032*H1032</f>
        <v>0</v>
      </c>
      <c r="Q1032" s="235">
        <v>0</v>
      </c>
      <c r="R1032" s="235">
        <f>Q1032*H1032</f>
        <v>0</v>
      </c>
      <c r="S1032" s="235">
        <v>0.0022300000000000002</v>
      </c>
      <c r="T1032" s="236">
        <f>S1032*H1032</f>
        <v>0.056586250000000005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37" t="s">
        <v>272</v>
      </c>
      <c r="AT1032" s="237" t="s">
        <v>173</v>
      </c>
      <c r="AU1032" s="237" t="s">
        <v>193</v>
      </c>
      <c r="AY1032" s="17" t="s">
        <v>171</v>
      </c>
      <c r="BE1032" s="238">
        <f>IF(N1032="základní",J1032,0)</f>
        <v>0</v>
      </c>
      <c r="BF1032" s="238">
        <f>IF(N1032="snížená",J1032,0)</f>
        <v>0</v>
      </c>
      <c r="BG1032" s="238">
        <f>IF(N1032="zákl. přenesená",J1032,0)</f>
        <v>0</v>
      </c>
      <c r="BH1032" s="238">
        <f>IF(N1032="sníž. přenesená",J1032,0)</f>
        <v>0</v>
      </c>
      <c r="BI1032" s="238">
        <f>IF(N1032="nulová",J1032,0)</f>
        <v>0</v>
      </c>
      <c r="BJ1032" s="17" t="s">
        <v>83</v>
      </c>
      <c r="BK1032" s="238">
        <f>ROUND(I1032*H1032,2)</f>
        <v>0</v>
      </c>
      <c r="BL1032" s="17" t="s">
        <v>272</v>
      </c>
      <c r="BM1032" s="237" t="s">
        <v>1061</v>
      </c>
    </row>
    <row r="1033" s="2" customFormat="1">
      <c r="A1033" s="38"/>
      <c r="B1033" s="39"/>
      <c r="C1033" s="40"/>
      <c r="D1033" s="239" t="s">
        <v>180</v>
      </c>
      <c r="E1033" s="40"/>
      <c r="F1033" s="240" t="s">
        <v>1062</v>
      </c>
      <c r="G1033" s="40"/>
      <c r="H1033" s="40"/>
      <c r="I1033" s="241"/>
      <c r="J1033" s="40"/>
      <c r="K1033" s="40"/>
      <c r="L1033" s="44"/>
      <c r="M1033" s="242"/>
      <c r="N1033" s="243"/>
      <c r="O1033" s="91"/>
      <c r="P1033" s="91"/>
      <c r="Q1033" s="91"/>
      <c r="R1033" s="91"/>
      <c r="S1033" s="91"/>
      <c r="T1033" s="92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T1033" s="17" t="s">
        <v>180</v>
      </c>
      <c r="AU1033" s="17" t="s">
        <v>193</v>
      </c>
    </row>
    <row r="1034" s="13" customFormat="1">
      <c r="A1034" s="13"/>
      <c r="B1034" s="244"/>
      <c r="C1034" s="245"/>
      <c r="D1034" s="246" t="s">
        <v>182</v>
      </c>
      <c r="E1034" s="247" t="s">
        <v>1</v>
      </c>
      <c r="F1034" s="248" t="s">
        <v>183</v>
      </c>
      <c r="G1034" s="245"/>
      <c r="H1034" s="247" t="s">
        <v>1</v>
      </c>
      <c r="I1034" s="249"/>
      <c r="J1034" s="245"/>
      <c r="K1034" s="245"/>
      <c r="L1034" s="250"/>
      <c r="M1034" s="251"/>
      <c r="N1034" s="252"/>
      <c r="O1034" s="252"/>
      <c r="P1034" s="252"/>
      <c r="Q1034" s="252"/>
      <c r="R1034" s="252"/>
      <c r="S1034" s="252"/>
      <c r="T1034" s="25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4" t="s">
        <v>182</v>
      </c>
      <c r="AU1034" s="254" t="s">
        <v>193</v>
      </c>
      <c r="AV1034" s="13" t="s">
        <v>83</v>
      </c>
      <c r="AW1034" s="13" t="s">
        <v>34</v>
      </c>
      <c r="AX1034" s="13" t="s">
        <v>76</v>
      </c>
      <c r="AY1034" s="254" t="s">
        <v>171</v>
      </c>
    </row>
    <row r="1035" s="13" customFormat="1">
      <c r="A1035" s="13"/>
      <c r="B1035" s="244"/>
      <c r="C1035" s="245"/>
      <c r="D1035" s="246" t="s">
        <v>182</v>
      </c>
      <c r="E1035" s="247" t="s">
        <v>1</v>
      </c>
      <c r="F1035" s="248" t="s">
        <v>184</v>
      </c>
      <c r="G1035" s="245"/>
      <c r="H1035" s="247" t="s">
        <v>1</v>
      </c>
      <c r="I1035" s="249"/>
      <c r="J1035" s="245"/>
      <c r="K1035" s="245"/>
      <c r="L1035" s="250"/>
      <c r="M1035" s="251"/>
      <c r="N1035" s="252"/>
      <c r="O1035" s="252"/>
      <c r="P1035" s="252"/>
      <c r="Q1035" s="252"/>
      <c r="R1035" s="252"/>
      <c r="S1035" s="252"/>
      <c r="T1035" s="25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54" t="s">
        <v>182</v>
      </c>
      <c r="AU1035" s="254" t="s">
        <v>193</v>
      </c>
      <c r="AV1035" s="13" t="s">
        <v>83</v>
      </c>
      <c r="AW1035" s="13" t="s">
        <v>34</v>
      </c>
      <c r="AX1035" s="13" t="s">
        <v>76</v>
      </c>
      <c r="AY1035" s="254" t="s">
        <v>171</v>
      </c>
    </row>
    <row r="1036" s="13" customFormat="1">
      <c r="A1036" s="13"/>
      <c r="B1036" s="244"/>
      <c r="C1036" s="245"/>
      <c r="D1036" s="246" t="s">
        <v>182</v>
      </c>
      <c r="E1036" s="247" t="s">
        <v>1</v>
      </c>
      <c r="F1036" s="248" t="s">
        <v>186</v>
      </c>
      <c r="G1036" s="245"/>
      <c r="H1036" s="247" t="s">
        <v>1</v>
      </c>
      <c r="I1036" s="249"/>
      <c r="J1036" s="245"/>
      <c r="K1036" s="245"/>
      <c r="L1036" s="250"/>
      <c r="M1036" s="251"/>
      <c r="N1036" s="252"/>
      <c r="O1036" s="252"/>
      <c r="P1036" s="252"/>
      <c r="Q1036" s="252"/>
      <c r="R1036" s="252"/>
      <c r="S1036" s="252"/>
      <c r="T1036" s="25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54" t="s">
        <v>182</v>
      </c>
      <c r="AU1036" s="254" t="s">
        <v>193</v>
      </c>
      <c r="AV1036" s="13" t="s">
        <v>83</v>
      </c>
      <c r="AW1036" s="13" t="s">
        <v>34</v>
      </c>
      <c r="AX1036" s="13" t="s">
        <v>76</v>
      </c>
      <c r="AY1036" s="254" t="s">
        <v>171</v>
      </c>
    </row>
    <row r="1037" s="14" customFormat="1">
      <c r="A1037" s="14"/>
      <c r="B1037" s="255"/>
      <c r="C1037" s="256"/>
      <c r="D1037" s="246" t="s">
        <v>182</v>
      </c>
      <c r="E1037" s="257" t="s">
        <v>1</v>
      </c>
      <c r="F1037" s="258" t="s">
        <v>1012</v>
      </c>
      <c r="G1037" s="256"/>
      <c r="H1037" s="259">
        <v>25.375</v>
      </c>
      <c r="I1037" s="260"/>
      <c r="J1037" s="256"/>
      <c r="K1037" s="256"/>
      <c r="L1037" s="261"/>
      <c r="M1037" s="262"/>
      <c r="N1037" s="263"/>
      <c r="O1037" s="263"/>
      <c r="P1037" s="263"/>
      <c r="Q1037" s="263"/>
      <c r="R1037" s="263"/>
      <c r="S1037" s="263"/>
      <c r="T1037" s="26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5" t="s">
        <v>182</v>
      </c>
      <c r="AU1037" s="265" t="s">
        <v>193</v>
      </c>
      <c r="AV1037" s="14" t="s">
        <v>85</v>
      </c>
      <c r="AW1037" s="14" t="s">
        <v>34</v>
      </c>
      <c r="AX1037" s="14" t="s">
        <v>76</v>
      </c>
      <c r="AY1037" s="265" t="s">
        <v>171</v>
      </c>
    </row>
    <row r="1038" s="2" customFormat="1" ht="16.5" customHeight="1">
      <c r="A1038" s="38"/>
      <c r="B1038" s="39"/>
      <c r="C1038" s="226" t="s">
        <v>1063</v>
      </c>
      <c r="D1038" s="226" t="s">
        <v>173</v>
      </c>
      <c r="E1038" s="227" t="s">
        <v>1064</v>
      </c>
      <c r="F1038" s="228" t="s">
        <v>1065</v>
      </c>
      <c r="G1038" s="229" t="s">
        <v>492</v>
      </c>
      <c r="H1038" s="230">
        <v>6</v>
      </c>
      <c r="I1038" s="231"/>
      <c r="J1038" s="232">
        <f>ROUND(I1038*H1038,2)</f>
        <v>0</v>
      </c>
      <c r="K1038" s="228" t="s">
        <v>177</v>
      </c>
      <c r="L1038" s="44"/>
      <c r="M1038" s="233" t="s">
        <v>1</v>
      </c>
      <c r="N1038" s="234" t="s">
        <v>41</v>
      </c>
      <c r="O1038" s="91"/>
      <c r="P1038" s="235">
        <f>O1038*H1038</f>
        <v>0</v>
      </c>
      <c r="Q1038" s="235">
        <v>0</v>
      </c>
      <c r="R1038" s="235">
        <f>Q1038*H1038</f>
        <v>0</v>
      </c>
      <c r="S1038" s="235">
        <v>0.001</v>
      </c>
      <c r="T1038" s="236">
        <f>S1038*H1038</f>
        <v>0.0060000000000000001</v>
      </c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R1038" s="237" t="s">
        <v>272</v>
      </c>
      <c r="AT1038" s="237" t="s">
        <v>173</v>
      </c>
      <c r="AU1038" s="237" t="s">
        <v>193</v>
      </c>
      <c r="AY1038" s="17" t="s">
        <v>171</v>
      </c>
      <c r="BE1038" s="238">
        <f>IF(N1038="základní",J1038,0)</f>
        <v>0</v>
      </c>
      <c r="BF1038" s="238">
        <f>IF(N1038="snížená",J1038,0)</f>
        <v>0</v>
      </c>
      <c r="BG1038" s="238">
        <f>IF(N1038="zákl. přenesená",J1038,0)</f>
        <v>0</v>
      </c>
      <c r="BH1038" s="238">
        <f>IF(N1038="sníž. přenesená",J1038,0)</f>
        <v>0</v>
      </c>
      <c r="BI1038" s="238">
        <f>IF(N1038="nulová",J1038,0)</f>
        <v>0</v>
      </c>
      <c r="BJ1038" s="17" t="s">
        <v>83</v>
      </c>
      <c r="BK1038" s="238">
        <f>ROUND(I1038*H1038,2)</f>
        <v>0</v>
      </c>
      <c r="BL1038" s="17" t="s">
        <v>272</v>
      </c>
      <c r="BM1038" s="237" t="s">
        <v>1066</v>
      </c>
    </row>
    <row r="1039" s="2" customFormat="1">
      <c r="A1039" s="38"/>
      <c r="B1039" s="39"/>
      <c r="C1039" s="40"/>
      <c r="D1039" s="239" t="s">
        <v>180</v>
      </c>
      <c r="E1039" s="40"/>
      <c r="F1039" s="240" t="s">
        <v>1067</v>
      </c>
      <c r="G1039" s="40"/>
      <c r="H1039" s="40"/>
      <c r="I1039" s="241"/>
      <c r="J1039" s="40"/>
      <c r="K1039" s="40"/>
      <c r="L1039" s="44"/>
      <c r="M1039" s="242"/>
      <c r="N1039" s="243"/>
      <c r="O1039" s="91"/>
      <c r="P1039" s="91"/>
      <c r="Q1039" s="91"/>
      <c r="R1039" s="91"/>
      <c r="S1039" s="91"/>
      <c r="T1039" s="92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T1039" s="17" t="s">
        <v>180</v>
      </c>
      <c r="AU1039" s="17" t="s">
        <v>193</v>
      </c>
    </row>
    <row r="1040" s="13" customFormat="1">
      <c r="A1040" s="13"/>
      <c r="B1040" s="244"/>
      <c r="C1040" s="245"/>
      <c r="D1040" s="246" t="s">
        <v>182</v>
      </c>
      <c r="E1040" s="247" t="s">
        <v>1</v>
      </c>
      <c r="F1040" s="248" t="s">
        <v>183</v>
      </c>
      <c r="G1040" s="245"/>
      <c r="H1040" s="247" t="s">
        <v>1</v>
      </c>
      <c r="I1040" s="249"/>
      <c r="J1040" s="245"/>
      <c r="K1040" s="245"/>
      <c r="L1040" s="250"/>
      <c r="M1040" s="251"/>
      <c r="N1040" s="252"/>
      <c r="O1040" s="252"/>
      <c r="P1040" s="252"/>
      <c r="Q1040" s="252"/>
      <c r="R1040" s="252"/>
      <c r="S1040" s="252"/>
      <c r="T1040" s="25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4" t="s">
        <v>182</v>
      </c>
      <c r="AU1040" s="254" t="s">
        <v>193</v>
      </c>
      <c r="AV1040" s="13" t="s">
        <v>83</v>
      </c>
      <c r="AW1040" s="13" t="s">
        <v>34</v>
      </c>
      <c r="AX1040" s="13" t="s">
        <v>76</v>
      </c>
      <c r="AY1040" s="254" t="s">
        <v>171</v>
      </c>
    </row>
    <row r="1041" s="13" customFormat="1">
      <c r="A1041" s="13"/>
      <c r="B1041" s="244"/>
      <c r="C1041" s="245"/>
      <c r="D1041" s="246" t="s">
        <v>182</v>
      </c>
      <c r="E1041" s="247" t="s">
        <v>1</v>
      </c>
      <c r="F1041" s="248" t="s">
        <v>184</v>
      </c>
      <c r="G1041" s="245"/>
      <c r="H1041" s="247" t="s">
        <v>1</v>
      </c>
      <c r="I1041" s="249"/>
      <c r="J1041" s="245"/>
      <c r="K1041" s="245"/>
      <c r="L1041" s="250"/>
      <c r="M1041" s="251"/>
      <c r="N1041" s="252"/>
      <c r="O1041" s="252"/>
      <c r="P1041" s="252"/>
      <c r="Q1041" s="252"/>
      <c r="R1041" s="252"/>
      <c r="S1041" s="252"/>
      <c r="T1041" s="25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4" t="s">
        <v>182</v>
      </c>
      <c r="AU1041" s="254" t="s">
        <v>193</v>
      </c>
      <c r="AV1041" s="13" t="s">
        <v>83</v>
      </c>
      <c r="AW1041" s="13" t="s">
        <v>34</v>
      </c>
      <c r="AX1041" s="13" t="s">
        <v>76</v>
      </c>
      <c r="AY1041" s="254" t="s">
        <v>171</v>
      </c>
    </row>
    <row r="1042" s="13" customFormat="1">
      <c r="A1042" s="13"/>
      <c r="B1042" s="244"/>
      <c r="C1042" s="245"/>
      <c r="D1042" s="246" t="s">
        <v>182</v>
      </c>
      <c r="E1042" s="247" t="s">
        <v>1</v>
      </c>
      <c r="F1042" s="248" t="s">
        <v>386</v>
      </c>
      <c r="G1042" s="245"/>
      <c r="H1042" s="247" t="s">
        <v>1</v>
      </c>
      <c r="I1042" s="249"/>
      <c r="J1042" s="245"/>
      <c r="K1042" s="245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4" t="s">
        <v>182</v>
      </c>
      <c r="AU1042" s="254" t="s">
        <v>193</v>
      </c>
      <c r="AV1042" s="13" t="s">
        <v>83</v>
      </c>
      <c r="AW1042" s="13" t="s">
        <v>34</v>
      </c>
      <c r="AX1042" s="13" t="s">
        <v>76</v>
      </c>
      <c r="AY1042" s="254" t="s">
        <v>171</v>
      </c>
    </row>
    <row r="1043" s="14" customFormat="1">
      <c r="A1043" s="14"/>
      <c r="B1043" s="255"/>
      <c r="C1043" s="256"/>
      <c r="D1043" s="246" t="s">
        <v>182</v>
      </c>
      <c r="E1043" s="257" t="s">
        <v>1</v>
      </c>
      <c r="F1043" s="258" t="s">
        <v>208</v>
      </c>
      <c r="G1043" s="256"/>
      <c r="H1043" s="259">
        <v>6</v>
      </c>
      <c r="I1043" s="260"/>
      <c r="J1043" s="256"/>
      <c r="K1043" s="256"/>
      <c r="L1043" s="261"/>
      <c r="M1043" s="262"/>
      <c r="N1043" s="263"/>
      <c r="O1043" s="263"/>
      <c r="P1043" s="263"/>
      <c r="Q1043" s="263"/>
      <c r="R1043" s="263"/>
      <c r="S1043" s="263"/>
      <c r="T1043" s="26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5" t="s">
        <v>182</v>
      </c>
      <c r="AU1043" s="265" t="s">
        <v>193</v>
      </c>
      <c r="AV1043" s="14" t="s">
        <v>85</v>
      </c>
      <c r="AW1043" s="14" t="s">
        <v>34</v>
      </c>
      <c r="AX1043" s="14" t="s">
        <v>76</v>
      </c>
      <c r="AY1043" s="265" t="s">
        <v>171</v>
      </c>
    </row>
    <row r="1044" s="2" customFormat="1" ht="24.15" customHeight="1">
      <c r="A1044" s="38"/>
      <c r="B1044" s="39"/>
      <c r="C1044" s="226" t="s">
        <v>1068</v>
      </c>
      <c r="D1044" s="226" t="s">
        <v>173</v>
      </c>
      <c r="E1044" s="227" t="s">
        <v>1069</v>
      </c>
      <c r="F1044" s="228" t="s">
        <v>1070</v>
      </c>
      <c r="G1044" s="229" t="s">
        <v>492</v>
      </c>
      <c r="H1044" s="230">
        <v>1</v>
      </c>
      <c r="I1044" s="231"/>
      <c r="J1044" s="232">
        <f>ROUND(I1044*H1044,2)</f>
        <v>0</v>
      </c>
      <c r="K1044" s="228" t="s">
        <v>177</v>
      </c>
      <c r="L1044" s="44"/>
      <c r="M1044" s="233" t="s">
        <v>1</v>
      </c>
      <c r="N1044" s="234" t="s">
        <v>41</v>
      </c>
      <c r="O1044" s="91"/>
      <c r="P1044" s="235">
        <f>O1044*H1044</f>
        <v>0</v>
      </c>
      <c r="Q1044" s="235">
        <v>0</v>
      </c>
      <c r="R1044" s="235">
        <f>Q1044*H1044</f>
        <v>0</v>
      </c>
      <c r="S1044" s="235">
        <v>0.024</v>
      </c>
      <c r="T1044" s="236">
        <f>S1044*H1044</f>
        <v>0.024</v>
      </c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R1044" s="237" t="s">
        <v>272</v>
      </c>
      <c r="AT1044" s="237" t="s">
        <v>173</v>
      </c>
      <c r="AU1044" s="237" t="s">
        <v>193</v>
      </c>
      <c r="AY1044" s="17" t="s">
        <v>171</v>
      </c>
      <c r="BE1044" s="238">
        <f>IF(N1044="základní",J1044,0)</f>
        <v>0</v>
      </c>
      <c r="BF1044" s="238">
        <f>IF(N1044="snížená",J1044,0)</f>
        <v>0</v>
      </c>
      <c r="BG1044" s="238">
        <f>IF(N1044="zákl. přenesená",J1044,0)</f>
        <v>0</v>
      </c>
      <c r="BH1044" s="238">
        <f>IF(N1044="sníž. přenesená",J1044,0)</f>
        <v>0</v>
      </c>
      <c r="BI1044" s="238">
        <f>IF(N1044="nulová",J1044,0)</f>
        <v>0</v>
      </c>
      <c r="BJ1044" s="17" t="s">
        <v>83</v>
      </c>
      <c r="BK1044" s="238">
        <f>ROUND(I1044*H1044,2)</f>
        <v>0</v>
      </c>
      <c r="BL1044" s="17" t="s">
        <v>272</v>
      </c>
      <c r="BM1044" s="237" t="s">
        <v>1071</v>
      </c>
    </row>
    <row r="1045" s="2" customFormat="1">
      <c r="A1045" s="38"/>
      <c r="B1045" s="39"/>
      <c r="C1045" s="40"/>
      <c r="D1045" s="239" t="s">
        <v>180</v>
      </c>
      <c r="E1045" s="40"/>
      <c r="F1045" s="240" t="s">
        <v>1072</v>
      </c>
      <c r="G1045" s="40"/>
      <c r="H1045" s="40"/>
      <c r="I1045" s="241"/>
      <c r="J1045" s="40"/>
      <c r="K1045" s="40"/>
      <c r="L1045" s="44"/>
      <c r="M1045" s="242"/>
      <c r="N1045" s="243"/>
      <c r="O1045" s="91"/>
      <c r="P1045" s="91"/>
      <c r="Q1045" s="91"/>
      <c r="R1045" s="91"/>
      <c r="S1045" s="91"/>
      <c r="T1045" s="92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T1045" s="17" t="s">
        <v>180</v>
      </c>
      <c r="AU1045" s="17" t="s">
        <v>193</v>
      </c>
    </row>
    <row r="1046" s="13" customFormat="1">
      <c r="A1046" s="13"/>
      <c r="B1046" s="244"/>
      <c r="C1046" s="245"/>
      <c r="D1046" s="246" t="s">
        <v>182</v>
      </c>
      <c r="E1046" s="247" t="s">
        <v>1</v>
      </c>
      <c r="F1046" s="248" t="s">
        <v>183</v>
      </c>
      <c r="G1046" s="245"/>
      <c r="H1046" s="247" t="s">
        <v>1</v>
      </c>
      <c r="I1046" s="249"/>
      <c r="J1046" s="245"/>
      <c r="K1046" s="245"/>
      <c r="L1046" s="250"/>
      <c r="M1046" s="251"/>
      <c r="N1046" s="252"/>
      <c r="O1046" s="252"/>
      <c r="P1046" s="252"/>
      <c r="Q1046" s="252"/>
      <c r="R1046" s="252"/>
      <c r="S1046" s="252"/>
      <c r="T1046" s="25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4" t="s">
        <v>182</v>
      </c>
      <c r="AU1046" s="254" t="s">
        <v>193</v>
      </c>
      <c r="AV1046" s="13" t="s">
        <v>83</v>
      </c>
      <c r="AW1046" s="13" t="s">
        <v>34</v>
      </c>
      <c r="AX1046" s="13" t="s">
        <v>76</v>
      </c>
      <c r="AY1046" s="254" t="s">
        <v>171</v>
      </c>
    </row>
    <row r="1047" s="13" customFormat="1">
      <c r="A1047" s="13"/>
      <c r="B1047" s="244"/>
      <c r="C1047" s="245"/>
      <c r="D1047" s="246" t="s">
        <v>182</v>
      </c>
      <c r="E1047" s="247" t="s">
        <v>1</v>
      </c>
      <c r="F1047" s="248" t="s">
        <v>184</v>
      </c>
      <c r="G1047" s="245"/>
      <c r="H1047" s="247" t="s">
        <v>1</v>
      </c>
      <c r="I1047" s="249"/>
      <c r="J1047" s="245"/>
      <c r="K1047" s="245"/>
      <c r="L1047" s="250"/>
      <c r="M1047" s="251"/>
      <c r="N1047" s="252"/>
      <c r="O1047" s="252"/>
      <c r="P1047" s="252"/>
      <c r="Q1047" s="252"/>
      <c r="R1047" s="252"/>
      <c r="S1047" s="252"/>
      <c r="T1047" s="25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4" t="s">
        <v>182</v>
      </c>
      <c r="AU1047" s="254" t="s">
        <v>193</v>
      </c>
      <c r="AV1047" s="13" t="s">
        <v>83</v>
      </c>
      <c r="AW1047" s="13" t="s">
        <v>34</v>
      </c>
      <c r="AX1047" s="13" t="s">
        <v>76</v>
      </c>
      <c r="AY1047" s="254" t="s">
        <v>171</v>
      </c>
    </row>
    <row r="1048" s="13" customFormat="1">
      <c r="A1048" s="13"/>
      <c r="B1048" s="244"/>
      <c r="C1048" s="245"/>
      <c r="D1048" s="246" t="s">
        <v>182</v>
      </c>
      <c r="E1048" s="247" t="s">
        <v>1</v>
      </c>
      <c r="F1048" s="248" t="s">
        <v>386</v>
      </c>
      <c r="G1048" s="245"/>
      <c r="H1048" s="247" t="s">
        <v>1</v>
      </c>
      <c r="I1048" s="249"/>
      <c r="J1048" s="245"/>
      <c r="K1048" s="245"/>
      <c r="L1048" s="250"/>
      <c r="M1048" s="251"/>
      <c r="N1048" s="252"/>
      <c r="O1048" s="252"/>
      <c r="P1048" s="252"/>
      <c r="Q1048" s="252"/>
      <c r="R1048" s="252"/>
      <c r="S1048" s="252"/>
      <c r="T1048" s="25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4" t="s">
        <v>182</v>
      </c>
      <c r="AU1048" s="254" t="s">
        <v>193</v>
      </c>
      <c r="AV1048" s="13" t="s">
        <v>83</v>
      </c>
      <c r="AW1048" s="13" t="s">
        <v>34</v>
      </c>
      <c r="AX1048" s="13" t="s">
        <v>76</v>
      </c>
      <c r="AY1048" s="254" t="s">
        <v>171</v>
      </c>
    </row>
    <row r="1049" s="14" customFormat="1">
      <c r="A1049" s="14"/>
      <c r="B1049" s="255"/>
      <c r="C1049" s="256"/>
      <c r="D1049" s="246" t="s">
        <v>182</v>
      </c>
      <c r="E1049" s="257" t="s">
        <v>1</v>
      </c>
      <c r="F1049" s="258" t="s">
        <v>83</v>
      </c>
      <c r="G1049" s="256"/>
      <c r="H1049" s="259">
        <v>1</v>
      </c>
      <c r="I1049" s="260"/>
      <c r="J1049" s="256"/>
      <c r="K1049" s="256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5" t="s">
        <v>182</v>
      </c>
      <c r="AU1049" s="265" t="s">
        <v>193</v>
      </c>
      <c r="AV1049" s="14" t="s">
        <v>85</v>
      </c>
      <c r="AW1049" s="14" t="s">
        <v>34</v>
      </c>
      <c r="AX1049" s="14" t="s">
        <v>76</v>
      </c>
      <c r="AY1049" s="265" t="s">
        <v>171</v>
      </c>
    </row>
    <row r="1050" s="2" customFormat="1" ht="24.15" customHeight="1">
      <c r="A1050" s="38"/>
      <c r="B1050" s="39"/>
      <c r="C1050" s="226" t="s">
        <v>1073</v>
      </c>
      <c r="D1050" s="226" t="s">
        <v>173</v>
      </c>
      <c r="E1050" s="227" t="s">
        <v>1074</v>
      </c>
      <c r="F1050" s="228" t="s">
        <v>1075</v>
      </c>
      <c r="G1050" s="229" t="s">
        <v>492</v>
      </c>
      <c r="H1050" s="230">
        <v>5</v>
      </c>
      <c r="I1050" s="231"/>
      <c r="J1050" s="232">
        <f>ROUND(I1050*H1050,2)</f>
        <v>0</v>
      </c>
      <c r="K1050" s="228" t="s">
        <v>177</v>
      </c>
      <c r="L1050" s="44"/>
      <c r="M1050" s="233" t="s">
        <v>1</v>
      </c>
      <c r="N1050" s="234" t="s">
        <v>41</v>
      </c>
      <c r="O1050" s="91"/>
      <c r="P1050" s="235">
        <f>O1050*H1050</f>
        <v>0</v>
      </c>
      <c r="Q1050" s="235">
        <v>0</v>
      </c>
      <c r="R1050" s="235">
        <f>Q1050*H1050</f>
        <v>0</v>
      </c>
      <c r="S1050" s="235">
        <v>0.028000000000000001</v>
      </c>
      <c r="T1050" s="236">
        <f>S1050*H1050</f>
        <v>0.14000000000000001</v>
      </c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R1050" s="237" t="s">
        <v>272</v>
      </c>
      <c r="AT1050" s="237" t="s">
        <v>173</v>
      </c>
      <c r="AU1050" s="237" t="s">
        <v>193</v>
      </c>
      <c r="AY1050" s="17" t="s">
        <v>171</v>
      </c>
      <c r="BE1050" s="238">
        <f>IF(N1050="základní",J1050,0)</f>
        <v>0</v>
      </c>
      <c r="BF1050" s="238">
        <f>IF(N1050="snížená",J1050,0)</f>
        <v>0</v>
      </c>
      <c r="BG1050" s="238">
        <f>IF(N1050="zákl. přenesená",J1050,0)</f>
        <v>0</v>
      </c>
      <c r="BH1050" s="238">
        <f>IF(N1050="sníž. přenesená",J1050,0)</f>
        <v>0</v>
      </c>
      <c r="BI1050" s="238">
        <f>IF(N1050="nulová",J1050,0)</f>
        <v>0</v>
      </c>
      <c r="BJ1050" s="17" t="s">
        <v>83</v>
      </c>
      <c r="BK1050" s="238">
        <f>ROUND(I1050*H1050,2)</f>
        <v>0</v>
      </c>
      <c r="BL1050" s="17" t="s">
        <v>272</v>
      </c>
      <c r="BM1050" s="237" t="s">
        <v>1076</v>
      </c>
    </row>
    <row r="1051" s="2" customFormat="1">
      <c r="A1051" s="38"/>
      <c r="B1051" s="39"/>
      <c r="C1051" s="40"/>
      <c r="D1051" s="239" t="s">
        <v>180</v>
      </c>
      <c r="E1051" s="40"/>
      <c r="F1051" s="240" t="s">
        <v>1077</v>
      </c>
      <c r="G1051" s="40"/>
      <c r="H1051" s="40"/>
      <c r="I1051" s="241"/>
      <c r="J1051" s="40"/>
      <c r="K1051" s="40"/>
      <c r="L1051" s="44"/>
      <c r="M1051" s="242"/>
      <c r="N1051" s="243"/>
      <c r="O1051" s="91"/>
      <c r="P1051" s="91"/>
      <c r="Q1051" s="91"/>
      <c r="R1051" s="91"/>
      <c r="S1051" s="91"/>
      <c r="T1051" s="92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T1051" s="17" t="s">
        <v>180</v>
      </c>
      <c r="AU1051" s="17" t="s">
        <v>193</v>
      </c>
    </row>
    <row r="1052" s="13" customFormat="1">
      <c r="A1052" s="13"/>
      <c r="B1052" s="244"/>
      <c r="C1052" s="245"/>
      <c r="D1052" s="246" t="s">
        <v>182</v>
      </c>
      <c r="E1052" s="247" t="s">
        <v>1</v>
      </c>
      <c r="F1052" s="248" t="s">
        <v>183</v>
      </c>
      <c r="G1052" s="245"/>
      <c r="H1052" s="247" t="s">
        <v>1</v>
      </c>
      <c r="I1052" s="249"/>
      <c r="J1052" s="245"/>
      <c r="K1052" s="245"/>
      <c r="L1052" s="250"/>
      <c r="M1052" s="251"/>
      <c r="N1052" s="252"/>
      <c r="O1052" s="252"/>
      <c r="P1052" s="252"/>
      <c r="Q1052" s="252"/>
      <c r="R1052" s="252"/>
      <c r="S1052" s="252"/>
      <c r="T1052" s="25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4" t="s">
        <v>182</v>
      </c>
      <c r="AU1052" s="254" t="s">
        <v>193</v>
      </c>
      <c r="AV1052" s="13" t="s">
        <v>83</v>
      </c>
      <c r="AW1052" s="13" t="s">
        <v>34</v>
      </c>
      <c r="AX1052" s="13" t="s">
        <v>76</v>
      </c>
      <c r="AY1052" s="254" t="s">
        <v>171</v>
      </c>
    </row>
    <row r="1053" s="13" customFormat="1">
      <c r="A1053" s="13"/>
      <c r="B1053" s="244"/>
      <c r="C1053" s="245"/>
      <c r="D1053" s="246" t="s">
        <v>182</v>
      </c>
      <c r="E1053" s="247" t="s">
        <v>1</v>
      </c>
      <c r="F1053" s="248" t="s">
        <v>184</v>
      </c>
      <c r="G1053" s="245"/>
      <c r="H1053" s="247" t="s">
        <v>1</v>
      </c>
      <c r="I1053" s="249"/>
      <c r="J1053" s="245"/>
      <c r="K1053" s="245"/>
      <c r="L1053" s="250"/>
      <c r="M1053" s="251"/>
      <c r="N1053" s="252"/>
      <c r="O1053" s="252"/>
      <c r="P1053" s="252"/>
      <c r="Q1053" s="252"/>
      <c r="R1053" s="252"/>
      <c r="S1053" s="252"/>
      <c r="T1053" s="25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4" t="s">
        <v>182</v>
      </c>
      <c r="AU1053" s="254" t="s">
        <v>193</v>
      </c>
      <c r="AV1053" s="13" t="s">
        <v>83</v>
      </c>
      <c r="AW1053" s="13" t="s">
        <v>34</v>
      </c>
      <c r="AX1053" s="13" t="s">
        <v>76</v>
      </c>
      <c r="AY1053" s="254" t="s">
        <v>171</v>
      </c>
    </row>
    <row r="1054" s="13" customFormat="1">
      <c r="A1054" s="13"/>
      <c r="B1054" s="244"/>
      <c r="C1054" s="245"/>
      <c r="D1054" s="246" t="s">
        <v>182</v>
      </c>
      <c r="E1054" s="247" t="s">
        <v>1</v>
      </c>
      <c r="F1054" s="248" t="s">
        <v>386</v>
      </c>
      <c r="G1054" s="245"/>
      <c r="H1054" s="247" t="s">
        <v>1</v>
      </c>
      <c r="I1054" s="249"/>
      <c r="J1054" s="245"/>
      <c r="K1054" s="245"/>
      <c r="L1054" s="250"/>
      <c r="M1054" s="251"/>
      <c r="N1054" s="252"/>
      <c r="O1054" s="252"/>
      <c r="P1054" s="252"/>
      <c r="Q1054" s="252"/>
      <c r="R1054" s="252"/>
      <c r="S1054" s="252"/>
      <c r="T1054" s="25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54" t="s">
        <v>182</v>
      </c>
      <c r="AU1054" s="254" t="s">
        <v>193</v>
      </c>
      <c r="AV1054" s="13" t="s">
        <v>83</v>
      </c>
      <c r="AW1054" s="13" t="s">
        <v>34</v>
      </c>
      <c r="AX1054" s="13" t="s">
        <v>76</v>
      </c>
      <c r="AY1054" s="254" t="s">
        <v>171</v>
      </c>
    </row>
    <row r="1055" s="14" customFormat="1">
      <c r="A1055" s="14"/>
      <c r="B1055" s="255"/>
      <c r="C1055" s="256"/>
      <c r="D1055" s="246" t="s">
        <v>182</v>
      </c>
      <c r="E1055" s="257" t="s">
        <v>1</v>
      </c>
      <c r="F1055" s="258" t="s">
        <v>202</v>
      </c>
      <c r="G1055" s="256"/>
      <c r="H1055" s="259">
        <v>5</v>
      </c>
      <c r="I1055" s="260"/>
      <c r="J1055" s="256"/>
      <c r="K1055" s="256"/>
      <c r="L1055" s="261"/>
      <c r="M1055" s="262"/>
      <c r="N1055" s="263"/>
      <c r="O1055" s="263"/>
      <c r="P1055" s="263"/>
      <c r="Q1055" s="263"/>
      <c r="R1055" s="263"/>
      <c r="S1055" s="263"/>
      <c r="T1055" s="26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5" t="s">
        <v>182</v>
      </c>
      <c r="AU1055" s="265" t="s">
        <v>193</v>
      </c>
      <c r="AV1055" s="14" t="s">
        <v>85</v>
      </c>
      <c r="AW1055" s="14" t="s">
        <v>34</v>
      </c>
      <c r="AX1055" s="14" t="s">
        <v>76</v>
      </c>
      <c r="AY1055" s="265" t="s">
        <v>171</v>
      </c>
    </row>
    <row r="1056" s="2" customFormat="1" ht="24.15" customHeight="1">
      <c r="A1056" s="38"/>
      <c r="B1056" s="39"/>
      <c r="C1056" s="226" t="s">
        <v>1078</v>
      </c>
      <c r="D1056" s="226" t="s">
        <v>173</v>
      </c>
      <c r="E1056" s="227" t="s">
        <v>1079</v>
      </c>
      <c r="F1056" s="228" t="s">
        <v>1080</v>
      </c>
      <c r="G1056" s="229" t="s">
        <v>492</v>
      </c>
      <c r="H1056" s="230">
        <v>3</v>
      </c>
      <c r="I1056" s="231"/>
      <c r="J1056" s="232">
        <f>ROUND(I1056*H1056,2)</f>
        <v>0</v>
      </c>
      <c r="K1056" s="228" t="s">
        <v>177</v>
      </c>
      <c r="L1056" s="44"/>
      <c r="M1056" s="233" t="s">
        <v>1</v>
      </c>
      <c r="N1056" s="234" t="s">
        <v>41</v>
      </c>
      <c r="O1056" s="91"/>
      <c r="P1056" s="235">
        <f>O1056*H1056</f>
        <v>0</v>
      </c>
      <c r="Q1056" s="235">
        <v>0</v>
      </c>
      <c r="R1056" s="235">
        <f>Q1056*H1056</f>
        <v>0</v>
      </c>
      <c r="S1056" s="235">
        <v>0.13100000000000001</v>
      </c>
      <c r="T1056" s="236">
        <f>S1056*H1056</f>
        <v>0.39300000000000002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237" t="s">
        <v>272</v>
      </c>
      <c r="AT1056" s="237" t="s">
        <v>173</v>
      </c>
      <c r="AU1056" s="237" t="s">
        <v>193</v>
      </c>
      <c r="AY1056" s="17" t="s">
        <v>171</v>
      </c>
      <c r="BE1056" s="238">
        <f>IF(N1056="základní",J1056,0)</f>
        <v>0</v>
      </c>
      <c r="BF1056" s="238">
        <f>IF(N1056="snížená",J1056,0)</f>
        <v>0</v>
      </c>
      <c r="BG1056" s="238">
        <f>IF(N1056="zákl. přenesená",J1056,0)</f>
        <v>0</v>
      </c>
      <c r="BH1056" s="238">
        <f>IF(N1056="sníž. přenesená",J1056,0)</f>
        <v>0</v>
      </c>
      <c r="BI1056" s="238">
        <f>IF(N1056="nulová",J1056,0)</f>
        <v>0</v>
      </c>
      <c r="BJ1056" s="17" t="s">
        <v>83</v>
      </c>
      <c r="BK1056" s="238">
        <f>ROUND(I1056*H1056,2)</f>
        <v>0</v>
      </c>
      <c r="BL1056" s="17" t="s">
        <v>272</v>
      </c>
      <c r="BM1056" s="237" t="s">
        <v>1081</v>
      </c>
    </row>
    <row r="1057" s="2" customFormat="1">
      <c r="A1057" s="38"/>
      <c r="B1057" s="39"/>
      <c r="C1057" s="40"/>
      <c r="D1057" s="239" t="s">
        <v>180</v>
      </c>
      <c r="E1057" s="40"/>
      <c r="F1057" s="240" t="s">
        <v>1082</v>
      </c>
      <c r="G1057" s="40"/>
      <c r="H1057" s="40"/>
      <c r="I1057" s="241"/>
      <c r="J1057" s="40"/>
      <c r="K1057" s="40"/>
      <c r="L1057" s="44"/>
      <c r="M1057" s="242"/>
      <c r="N1057" s="243"/>
      <c r="O1057" s="91"/>
      <c r="P1057" s="91"/>
      <c r="Q1057" s="91"/>
      <c r="R1057" s="91"/>
      <c r="S1057" s="91"/>
      <c r="T1057" s="92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T1057" s="17" t="s">
        <v>180</v>
      </c>
      <c r="AU1057" s="17" t="s">
        <v>193</v>
      </c>
    </row>
    <row r="1058" s="13" customFormat="1">
      <c r="A1058" s="13"/>
      <c r="B1058" s="244"/>
      <c r="C1058" s="245"/>
      <c r="D1058" s="246" t="s">
        <v>182</v>
      </c>
      <c r="E1058" s="247" t="s">
        <v>1</v>
      </c>
      <c r="F1058" s="248" t="s">
        <v>183</v>
      </c>
      <c r="G1058" s="245"/>
      <c r="H1058" s="247" t="s">
        <v>1</v>
      </c>
      <c r="I1058" s="249"/>
      <c r="J1058" s="245"/>
      <c r="K1058" s="245"/>
      <c r="L1058" s="250"/>
      <c r="M1058" s="251"/>
      <c r="N1058" s="252"/>
      <c r="O1058" s="252"/>
      <c r="P1058" s="252"/>
      <c r="Q1058" s="252"/>
      <c r="R1058" s="252"/>
      <c r="S1058" s="252"/>
      <c r="T1058" s="25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4" t="s">
        <v>182</v>
      </c>
      <c r="AU1058" s="254" t="s">
        <v>193</v>
      </c>
      <c r="AV1058" s="13" t="s">
        <v>83</v>
      </c>
      <c r="AW1058" s="13" t="s">
        <v>34</v>
      </c>
      <c r="AX1058" s="13" t="s">
        <v>76</v>
      </c>
      <c r="AY1058" s="254" t="s">
        <v>171</v>
      </c>
    </row>
    <row r="1059" s="13" customFormat="1">
      <c r="A1059" s="13"/>
      <c r="B1059" s="244"/>
      <c r="C1059" s="245"/>
      <c r="D1059" s="246" t="s">
        <v>182</v>
      </c>
      <c r="E1059" s="247" t="s">
        <v>1</v>
      </c>
      <c r="F1059" s="248" t="s">
        <v>184</v>
      </c>
      <c r="G1059" s="245"/>
      <c r="H1059" s="247" t="s">
        <v>1</v>
      </c>
      <c r="I1059" s="249"/>
      <c r="J1059" s="245"/>
      <c r="K1059" s="245"/>
      <c r="L1059" s="250"/>
      <c r="M1059" s="251"/>
      <c r="N1059" s="252"/>
      <c r="O1059" s="252"/>
      <c r="P1059" s="252"/>
      <c r="Q1059" s="252"/>
      <c r="R1059" s="252"/>
      <c r="S1059" s="252"/>
      <c r="T1059" s="25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54" t="s">
        <v>182</v>
      </c>
      <c r="AU1059" s="254" t="s">
        <v>193</v>
      </c>
      <c r="AV1059" s="13" t="s">
        <v>83</v>
      </c>
      <c r="AW1059" s="13" t="s">
        <v>34</v>
      </c>
      <c r="AX1059" s="13" t="s">
        <v>76</v>
      </c>
      <c r="AY1059" s="254" t="s">
        <v>171</v>
      </c>
    </row>
    <row r="1060" s="14" customFormat="1">
      <c r="A1060" s="14"/>
      <c r="B1060" s="255"/>
      <c r="C1060" s="256"/>
      <c r="D1060" s="246" t="s">
        <v>182</v>
      </c>
      <c r="E1060" s="257" t="s">
        <v>1</v>
      </c>
      <c r="F1060" s="258" t="s">
        <v>193</v>
      </c>
      <c r="G1060" s="256"/>
      <c r="H1060" s="259">
        <v>3</v>
      </c>
      <c r="I1060" s="260"/>
      <c r="J1060" s="256"/>
      <c r="K1060" s="256"/>
      <c r="L1060" s="261"/>
      <c r="M1060" s="262"/>
      <c r="N1060" s="263"/>
      <c r="O1060" s="263"/>
      <c r="P1060" s="263"/>
      <c r="Q1060" s="263"/>
      <c r="R1060" s="263"/>
      <c r="S1060" s="263"/>
      <c r="T1060" s="26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65" t="s">
        <v>182</v>
      </c>
      <c r="AU1060" s="265" t="s">
        <v>193</v>
      </c>
      <c r="AV1060" s="14" t="s">
        <v>85</v>
      </c>
      <c r="AW1060" s="14" t="s">
        <v>34</v>
      </c>
      <c r="AX1060" s="14" t="s">
        <v>76</v>
      </c>
      <c r="AY1060" s="265" t="s">
        <v>171</v>
      </c>
    </row>
    <row r="1061" s="2" customFormat="1" ht="24.15" customHeight="1">
      <c r="A1061" s="38"/>
      <c r="B1061" s="39"/>
      <c r="C1061" s="226" t="s">
        <v>1083</v>
      </c>
      <c r="D1061" s="226" t="s">
        <v>173</v>
      </c>
      <c r="E1061" s="227" t="s">
        <v>1084</v>
      </c>
      <c r="F1061" s="228" t="s">
        <v>1085</v>
      </c>
      <c r="G1061" s="229" t="s">
        <v>492</v>
      </c>
      <c r="H1061" s="230">
        <v>2</v>
      </c>
      <c r="I1061" s="231"/>
      <c r="J1061" s="232">
        <f>ROUND(I1061*H1061,2)</f>
        <v>0</v>
      </c>
      <c r="K1061" s="228" t="s">
        <v>177</v>
      </c>
      <c r="L1061" s="44"/>
      <c r="M1061" s="233" t="s">
        <v>1</v>
      </c>
      <c r="N1061" s="234" t="s">
        <v>41</v>
      </c>
      <c r="O1061" s="91"/>
      <c r="P1061" s="235">
        <f>O1061*H1061</f>
        <v>0</v>
      </c>
      <c r="Q1061" s="235">
        <v>0</v>
      </c>
      <c r="R1061" s="235">
        <f>Q1061*H1061</f>
        <v>0</v>
      </c>
      <c r="S1061" s="235">
        <v>0.17399999999999999</v>
      </c>
      <c r="T1061" s="236">
        <f>S1061*H1061</f>
        <v>0.34799999999999998</v>
      </c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237" t="s">
        <v>272</v>
      </c>
      <c r="AT1061" s="237" t="s">
        <v>173</v>
      </c>
      <c r="AU1061" s="237" t="s">
        <v>193</v>
      </c>
      <c r="AY1061" s="17" t="s">
        <v>171</v>
      </c>
      <c r="BE1061" s="238">
        <f>IF(N1061="základní",J1061,0)</f>
        <v>0</v>
      </c>
      <c r="BF1061" s="238">
        <f>IF(N1061="snížená",J1061,0)</f>
        <v>0</v>
      </c>
      <c r="BG1061" s="238">
        <f>IF(N1061="zákl. přenesená",J1061,0)</f>
        <v>0</v>
      </c>
      <c r="BH1061" s="238">
        <f>IF(N1061="sníž. přenesená",J1061,0)</f>
        <v>0</v>
      </c>
      <c r="BI1061" s="238">
        <f>IF(N1061="nulová",J1061,0)</f>
        <v>0</v>
      </c>
      <c r="BJ1061" s="17" t="s">
        <v>83</v>
      </c>
      <c r="BK1061" s="238">
        <f>ROUND(I1061*H1061,2)</f>
        <v>0</v>
      </c>
      <c r="BL1061" s="17" t="s">
        <v>272</v>
      </c>
      <c r="BM1061" s="237" t="s">
        <v>1086</v>
      </c>
    </row>
    <row r="1062" s="2" customFormat="1">
      <c r="A1062" s="38"/>
      <c r="B1062" s="39"/>
      <c r="C1062" s="40"/>
      <c r="D1062" s="239" t="s">
        <v>180</v>
      </c>
      <c r="E1062" s="40"/>
      <c r="F1062" s="240" t="s">
        <v>1087</v>
      </c>
      <c r="G1062" s="40"/>
      <c r="H1062" s="40"/>
      <c r="I1062" s="241"/>
      <c r="J1062" s="40"/>
      <c r="K1062" s="40"/>
      <c r="L1062" s="44"/>
      <c r="M1062" s="242"/>
      <c r="N1062" s="243"/>
      <c r="O1062" s="91"/>
      <c r="P1062" s="91"/>
      <c r="Q1062" s="91"/>
      <c r="R1062" s="91"/>
      <c r="S1062" s="91"/>
      <c r="T1062" s="92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T1062" s="17" t="s">
        <v>180</v>
      </c>
      <c r="AU1062" s="17" t="s">
        <v>193</v>
      </c>
    </row>
    <row r="1063" s="13" customFormat="1">
      <c r="A1063" s="13"/>
      <c r="B1063" s="244"/>
      <c r="C1063" s="245"/>
      <c r="D1063" s="246" t="s">
        <v>182</v>
      </c>
      <c r="E1063" s="247" t="s">
        <v>1</v>
      </c>
      <c r="F1063" s="248" t="s">
        <v>183</v>
      </c>
      <c r="G1063" s="245"/>
      <c r="H1063" s="247" t="s">
        <v>1</v>
      </c>
      <c r="I1063" s="249"/>
      <c r="J1063" s="245"/>
      <c r="K1063" s="245"/>
      <c r="L1063" s="250"/>
      <c r="M1063" s="251"/>
      <c r="N1063" s="252"/>
      <c r="O1063" s="252"/>
      <c r="P1063" s="252"/>
      <c r="Q1063" s="252"/>
      <c r="R1063" s="252"/>
      <c r="S1063" s="252"/>
      <c r="T1063" s="25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54" t="s">
        <v>182</v>
      </c>
      <c r="AU1063" s="254" t="s">
        <v>193</v>
      </c>
      <c r="AV1063" s="13" t="s">
        <v>83</v>
      </c>
      <c r="AW1063" s="13" t="s">
        <v>34</v>
      </c>
      <c r="AX1063" s="13" t="s">
        <v>76</v>
      </c>
      <c r="AY1063" s="254" t="s">
        <v>171</v>
      </c>
    </row>
    <row r="1064" s="13" customFormat="1">
      <c r="A1064" s="13"/>
      <c r="B1064" s="244"/>
      <c r="C1064" s="245"/>
      <c r="D1064" s="246" t="s">
        <v>182</v>
      </c>
      <c r="E1064" s="247" t="s">
        <v>1</v>
      </c>
      <c r="F1064" s="248" t="s">
        <v>184</v>
      </c>
      <c r="G1064" s="245"/>
      <c r="H1064" s="247" t="s">
        <v>1</v>
      </c>
      <c r="I1064" s="249"/>
      <c r="J1064" s="245"/>
      <c r="K1064" s="245"/>
      <c r="L1064" s="250"/>
      <c r="M1064" s="251"/>
      <c r="N1064" s="252"/>
      <c r="O1064" s="252"/>
      <c r="P1064" s="252"/>
      <c r="Q1064" s="252"/>
      <c r="R1064" s="252"/>
      <c r="S1064" s="252"/>
      <c r="T1064" s="25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4" t="s">
        <v>182</v>
      </c>
      <c r="AU1064" s="254" t="s">
        <v>193</v>
      </c>
      <c r="AV1064" s="13" t="s">
        <v>83</v>
      </c>
      <c r="AW1064" s="13" t="s">
        <v>34</v>
      </c>
      <c r="AX1064" s="13" t="s">
        <v>76</v>
      </c>
      <c r="AY1064" s="254" t="s">
        <v>171</v>
      </c>
    </row>
    <row r="1065" s="14" customFormat="1">
      <c r="A1065" s="14"/>
      <c r="B1065" s="255"/>
      <c r="C1065" s="256"/>
      <c r="D1065" s="246" t="s">
        <v>182</v>
      </c>
      <c r="E1065" s="257" t="s">
        <v>1</v>
      </c>
      <c r="F1065" s="258" t="s">
        <v>85</v>
      </c>
      <c r="G1065" s="256"/>
      <c r="H1065" s="259">
        <v>2</v>
      </c>
      <c r="I1065" s="260"/>
      <c r="J1065" s="256"/>
      <c r="K1065" s="256"/>
      <c r="L1065" s="261"/>
      <c r="M1065" s="262"/>
      <c r="N1065" s="263"/>
      <c r="O1065" s="263"/>
      <c r="P1065" s="263"/>
      <c r="Q1065" s="263"/>
      <c r="R1065" s="263"/>
      <c r="S1065" s="263"/>
      <c r="T1065" s="26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5" t="s">
        <v>182</v>
      </c>
      <c r="AU1065" s="265" t="s">
        <v>193</v>
      </c>
      <c r="AV1065" s="14" t="s">
        <v>85</v>
      </c>
      <c r="AW1065" s="14" t="s">
        <v>34</v>
      </c>
      <c r="AX1065" s="14" t="s">
        <v>76</v>
      </c>
      <c r="AY1065" s="265" t="s">
        <v>171</v>
      </c>
    </row>
    <row r="1066" s="2" customFormat="1" ht="21.75" customHeight="1">
      <c r="A1066" s="38"/>
      <c r="B1066" s="39"/>
      <c r="C1066" s="226" t="s">
        <v>1088</v>
      </c>
      <c r="D1066" s="226" t="s">
        <v>173</v>
      </c>
      <c r="E1066" s="227" t="s">
        <v>1089</v>
      </c>
      <c r="F1066" s="228" t="s">
        <v>1090</v>
      </c>
      <c r="G1066" s="229" t="s">
        <v>492</v>
      </c>
      <c r="H1066" s="230">
        <v>6</v>
      </c>
      <c r="I1066" s="231"/>
      <c r="J1066" s="232">
        <f>ROUND(I1066*H1066,2)</f>
        <v>0</v>
      </c>
      <c r="K1066" s="228" t="s">
        <v>177</v>
      </c>
      <c r="L1066" s="44"/>
      <c r="M1066" s="233" t="s">
        <v>1</v>
      </c>
      <c r="N1066" s="234" t="s">
        <v>41</v>
      </c>
      <c r="O1066" s="91"/>
      <c r="P1066" s="235">
        <f>O1066*H1066</f>
        <v>0</v>
      </c>
      <c r="Q1066" s="235">
        <v>0</v>
      </c>
      <c r="R1066" s="235">
        <f>Q1066*H1066</f>
        <v>0</v>
      </c>
      <c r="S1066" s="235">
        <v>0.012999999999999999</v>
      </c>
      <c r="T1066" s="236">
        <f>S1066*H1066</f>
        <v>0.078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37" t="s">
        <v>272</v>
      </c>
      <c r="AT1066" s="237" t="s">
        <v>173</v>
      </c>
      <c r="AU1066" s="237" t="s">
        <v>193</v>
      </c>
      <c r="AY1066" s="17" t="s">
        <v>171</v>
      </c>
      <c r="BE1066" s="238">
        <f>IF(N1066="základní",J1066,0)</f>
        <v>0</v>
      </c>
      <c r="BF1066" s="238">
        <f>IF(N1066="snížená",J1066,0)</f>
        <v>0</v>
      </c>
      <c r="BG1066" s="238">
        <f>IF(N1066="zákl. přenesená",J1066,0)</f>
        <v>0</v>
      </c>
      <c r="BH1066" s="238">
        <f>IF(N1066="sníž. přenesená",J1066,0)</f>
        <v>0</v>
      </c>
      <c r="BI1066" s="238">
        <f>IF(N1066="nulová",J1066,0)</f>
        <v>0</v>
      </c>
      <c r="BJ1066" s="17" t="s">
        <v>83</v>
      </c>
      <c r="BK1066" s="238">
        <f>ROUND(I1066*H1066,2)</f>
        <v>0</v>
      </c>
      <c r="BL1066" s="17" t="s">
        <v>272</v>
      </c>
      <c r="BM1066" s="237" t="s">
        <v>1091</v>
      </c>
    </row>
    <row r="1067" s="2" customFormat="1">
      <c r="A1067" s="38"/>
      <c r="B1067" s="39"/>
      <c r="C1067" s="40"/>
      <c r="D1067" s="239" t="s">
        <v>180</v>
      </c>
      <c r="E1067" s="40"/>
      <c r="F1067" s="240" t="s">
        <v>1092</v>
      </c>
      <c r="G1067" s="40"/>
      <c r="H1067" s="40"/>
      <c r="I1067" s="241"/>
      <c r="J1067" s="40"/>
      <c r="K1067" s="40"/>
      <c r="L1067" s="44"/>
      <c r="M1067" s="242"/>
      <c r="N1067" s="243"/>
      <c r="O1067" s="91"/>
      <c r="P1067" s="91"/>
      <c r="Q1067" s="91"/>
      <c r="R1067" s="91"/>
      <c r="S1067" s="91"/>
      <c r="T1067" s="92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T1067" s="17" t="s">
        <v>180</v>
      </c>
      <c r="AU1067" s="17" t="s">
        <v>193</v>
      </c>
    </row>
    <row r="1068" s="13" customFormat="1">
      <c r="A1068" s="13"/>
      <c r="B1068" s="244"/>
      <c r="C1068" s="245"/>
      <c r="D1068" s="246" t="s">
        <v>182</v>
      </c>
      <c r="E1068" s="247" t="s">
        <v>1</v>
      </c>
      <c r="F1068" s="248" t="s">
        <v>183</v>
      </c>
      <c r="G1068" s="245"/>
      <c r="H1068" s="247" t="s">
        <v>1</v>
      </c>
      <c r="I1068" s="249"/>
      <c r="J1068" s="245"/>
      <c r="K1068" s="245"/>
      <c r="L1068" s="250"/>
      <c r="M1068" s="251"/>
      <c r="N1068" s="252"/>
      <c r="O1068" s="252"/>
      <c r="P1068" s="252"/>
      <c r="Q1068" s="252"/>
      <c r="R1068" s="252"/>
      <c r="S1068" s="252"/>
      <c r="T1068" s="25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4" t="s">
        <v>182</v>
      </c>
      <c r="AU1068" s="254" t="s">
        <v>193</v>
      </c>
      <c r="AV1068" s="13" t="s">
        <v>83</v>
      </c>
      <c r="AW1068" s="13" t="s">
        <v>34</v>
      </c>
      <c r="AX1068" s="13" t="s">
        <v>76</v>
      </c>
      <c r="AY1068" s="254" t="s">
        <v>171</v>
      </c>
    </row>
    <row r="1069" s="13" customFormat="1">
      <c r="A1069" s="13"/>
      <c r="B1069" s="244"/>
      <c r="C1069" s="245"/>
      <c r="D1069" s="246" t="s">
        <v>182</v>
      </c>
      <c r="E1069" s="247" t="s">
        <v>1</v>
      </c>
      <c r="F1069" s="248" t="s">
        <v>184</v>
      </c>
      <c r="G1069" s="245"/>
      <c r="H1069" s="247" t="s">
        <v>1</v>
      </c>
      <c r="I1069" s="249"/>
      <c r="J1069" s="245"/>
      <c r="K1069" s="245"/>
      <c r="L1069" s="250"/>
      <c r="M1069" s="251"/>
      <c r="N1069" s="252"/>
      <c r="O1069" s="252"/>
      <c r="P1069" s="252"/>
      <c r="Q1069" s="252"/>
      <c r="R1069" s="252"/>
      <c r="S1069" s="252"/>
      <c r="T1069" s="25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4" t="s">
        <v>182</v>
      </c>
      <c r="AU1069" s="254" t="s">
        <v>193</v>
      </c>
      <c r="AV1069" s="13" t="s">
        <v>83</v>
      </c>
      <c r="AW1069" s="13" t="s">
        <v>34</v>
      </c>
      <c r="AX1069" s="13" t="s">
        <v>76</v>
      </c>
      <c r="AY1069" s="254" t="s">
        <v>171</v>
      </c>
    </row>
    <row r="1070" s="13" customFormat="1">
      <c r="A1070" s="13"/>
      <c r="B1070" s="244"/>
      <c r="C1070" s="245"/>
      <c r="D1070" s="246" t="s">
        <v>182</v>
      </c>
      <c r="E1070" s="247" t="s">
        <v>1</v>
      </c>
      <c r="F1070" s="248" t="s">
        <v>386</v>
      </c>
      <c r="G1070" s="245"/>
      <c r="H1070" s="247" t="s">
        <v>1</v>
      </c>
      <c r="I1070" s="249"/>
      <c r="J1070" s="245"/>
      <c r="K1070" s="245"/>
      <c r="L1070" s="250"/>
      <c r="M1070" s="251"/>
      <c r="N1070" s="252"/>
      <c r="O1070" s="252"/>
      <c r="P1070" s="252"/>
      <c r="Q1070" s="252"/>
      <c r="R1070" s="252"/>
      <c r="S1070" s="252"/>
      <c r="T1070" s="25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54" t="s">
        <v>182</v>
      </c>
      <c r="AU1070" s="254" t="s">
        <v>193</v>
      </c>
      <c r="AV1070" s="13" t="s">
        <v>83</v>
      </c>
      <c r="AW1070" s="13" t="s">
        <v>34</v>
      </c>
      <c r="AX1070" s="13" t="s">
        <v>76</v>
      </c>
      <c r="AY1070" s="254" t="s">
        <v>171</v>
      </c>
    </row>
    <row r="1071" s="14" customFormat="1">
      <c r="A1071" s="14"/>
      <c r="B1071" s="255"/>
      <c r="C1071" s="256"/>
      <c r="D1071" s="246" t="s">
        <v>182</v>
      </c>
      <c r="E1071" s="257" t="s">
        <v>1</v>
      </c>
      <c r="F1071" s="258" t="s">
        <v>208</v>
      </c>
      <c r="G1071" s="256"/>
      <c r="H1071" s="259">
        <v>6</v>
      </c>
      <c r="I1071" s="260"/>
      <c r="J1071" s="256"/>
      <c r="K1071" s="256"/>
      <c r="L1071" s="261"/>
      <c r="M1071" s="262"/>
      <c r="N1071" s="263"/>
      <c r="O1071" s="263"/>
      <c r="P1071" s="263"/>
      <c r="Q1071" s="263"/>
      <c r="R1071" s="263"/>
      <c r="S1071" s="263"/>
      <c r="T1071" s="26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65" t="s">
        <v>182</v>
      </c>
      <c r="AU1071" s="265" t="s">
        <v>193</v>
      </c>
      <c r="AV1071" s="14" t="s">
        <v>85</v>
      </c>
      <c r="AW1071" s="14" t="s">
        <v>34</v>
      </c>
      <c r="AX1071" s="14" t="s">
        <v>76</v>
      </c>
      <c r="AY1071" s="265" t="s">
        <v>171</v>
      </c>
    </row>
    <row r="1072" s="2" customFormat="1" ht="24.15" customHeight="1">
      <c r="A1072" s="38"/>
      <c r="B1072" s="39"/>
      <c r="C1072" s="226" t="s">
        <v>1093</v>
      </c>
      <c r="D1072" s="226" t="s">
        <v>173</v>
      </c>
      <c r="E1072" s="227" t="s">
        <v>1094</v>
      </c>
      <c r="F1072" s="228" t="s">
        <v>1095</v>
      </c>
      <c r="G1072" s="229" t="s">
        <v>438</v>
      </c>
      <c r="H1072" s="230">
        <v>3.6000000000000001</v>
      </c>
      <c r="I1072" s="231"/>
      <c r="J1072" s="232">
        <f>ROUND(I1072*H1072,2)</f>
        <v>0</v>
      </c>
      <c r="K1072" s="228" t="s">
        <v>177</v>
      </c>
      <c r="L1072" s="44"/>
      <c r="M1072" s="233" t="s">
        <v>1</v>
      </c>
      <c r="N1072" s="234" t="s">
        <v>41</v>
      </c>
      <c r="O1072" s="91"/>
      <c r="P1072" s="235">
        <f>O1072*H1072</f>
        <v>0</v>
      </c>
      <c r="Q1072" s="235">
        <v>0</v>
      </c>
      <c r="R1072" s="235">
        <f>Q1072*H1072</f>
        <v>0</v>
      </c>
      <c r="S1072" s="235">
        <v>0.0032499999999999999</v>
      </c>
      <c r="T1072" s="236">
        <f>S1072*H1072</f>
        <v>0.0117</v>
      </c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R1072" s="237" t="s">
        <v>272</v>
      </c>
      <c r="AT1072" s="237" t="s">
        <v>173</v>
      </c>
      <c r="AU1072" s="237" t="s">
        <v>193</v>
      </c>
      <c r="AY1072" s="17" t="s">
        <v>171</v>
      </c>
      <c r="BE1072" s="238">
        <f>IF(N1072="základní",J1072,0)</f>
        <v>0</v>
      </c>
      <c r="BF1072" s="238">
        <f>IF(N1072="snížená",J1072,0)</f>
        <v>0</v>
      </c>
      <c r="BG1072" s="238">
        <f>IF(N1072="zákl. přenesená",J1072,0)</f>
        <v>0</v>
      </c>
      <c r="BH1072" s="238">
        <f>IF(N1072="sníž. přenesená",J1072,0)</f>
        <v>0</v>
      </c>
      <c r="BI1072" s="238">
        <f>IF(N1072="nulová",J1072,0)</f>
        <v>0</v>
      </c>
      <c r="BJ1072" s="17" t="s">
        <v>83</v>
      </c>
      <c r="BK1072" s="238">
        <f>ROUND(I1072*H1072,2)</f>
        <v>0</v>
      </c>
      <c r="BL1072" s="17" t="s">
        <v>272</v>
      </c>
      <c r="BM1072" s="237" t="s">
        <v>1096</v>
      </c>
    </row>
    <row r="1073" s="2" customFormat="1">
      <c r="A1073" s="38"/>
      <c r="B1073" s="39"/>
      <c r="C1073" s="40"/>
      <c r="D1073" s="239" t="s">
        <v>180</v>
      </c>
      <c r="E1073" s="40"/>
      <c r="F1073" s="240" t="s">
        <v>1097</v>
      </c>
      <c r="G1073" s="40"/>
      <c r="H1073" s="40"/>
      <c r="I1073" s="241"/>
      <c r="J1073" s="40"/>
      <c r="K1073" s="40"/>
      <c r="L1073" s="44"/>
      <c r="M1073" s="242"/>
      <c r="N1073" s="243"/>
      <c r="O1073" s="91"/>
      <c r="P1073" s="91"/>
      <c r="Q1073" s="91"/>
      <c r="R1073" s="91"/>
      <c r="S1073" s="91"/>
      <c r="T1073" s="92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T1073" s="17" t="s">
        <v>180</v>
      </c>
      <c r="AU1073" s="17" t="s">
        <v>193</v>
      </c>
    </row>
    <row r="1074" s="13" customFormat="1">
      <c r="A1074" s="13"/>
      <c r="B1074" s="244"/>
      <c r="C1074" s="245"/>
      <c r="D1074" s="246" t="s">
        <v>182</v>
      </c>
      <c r="E1074" s="247" t="s">
        <v>1</v>
      </c>
      <c r="F1074" s="248" t="s">
        <v>183</v>
      </c>
      <c r="G1074" s="245"/>
      <c r="H1074" s="247" t="s">
        <v>1</v>
      </c>
      <c r="I1074" s="249"/>
      <c r="J1074" s="245"/>
      <c r="K1074" s="245"/>
      <c r="L1074" s="250"/>
      <c r="M1074" s="251"/>
      <c r="N1074" s="252"/>
      <c r="O1074" s="252"/>
      <c r="P1074" s="252"/>
      <c r="Q1074" s="252"/>
      <c r="R1074" s="252"/>
      <c r="S1074" s="252"/>
      <c r="T1074" s="25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4" t="s">
        <v>182</v>
      </c>
      <c r="AU1074" s="254" t="s">
        <v>193</v>
      </c>
      <c r="AV1074" s="13" t="s">
        <v>83</v>
      </c>
      <c r="AW1074" s="13" t="s">
        <v>34</v>
      </c>
      <c r="AX1074" s="13" t="s">
        <v>76</v>
      </c>
      <c r="AY1074" s="254" t="s">
        <v>171</v>
      </c>
    </row>
    <row r="1075" s="13" customFormat="1">
      <c r="A1075" s="13"/>
      <c r="B1075" s="244"/>
      <c r="C1075" s="245"/>
      <c r="D1075" s="246" t="s">
        <v>182</v>
      </c>
      <c r="E1075" s="247" t="s">
        <v>1</v>
      </c>
      <c r="F1075" s="248" t="s">
        <v>184</v>
      </c>
      <c r="G1075" s="245"/>
      <c r="H1075" s="247" t="s">
        <v>1</v>
      </c>
      <c r="I1075" s="249"/>
      <c r="J1075" s="245"/>
      <c r="K1075" s="245"/>
      <c r="L1075" s="250"/>
      <c r="M1075" s="251"/>
      <c r="N1075" s="252"/>
      <c r="O1075" s="252"/>
      <c r="P1075" s="252"/>
      <c r="Q1075" s="252"/>
      <c r="R1075" s="252"/>
      <c r="S1075" s="252"/>
      <c r="T1075" s="25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54" t="s">
        <v>182</v>
      </c>
      <c r="AU1075" s="254" t="s">
        <v>193</v>
      </c>
      <c r="AV1075" s="13" t="s">
        <v>83</v>
      </c>
      <c r="AW1075" s="13" t="s">
        <v>34</v>
      </c>
      <c r="AX1075" s="13" t="s">
        <v>76</v>
      </c>
      <c r="AY1075" s="254" t="s">
        <v>171</v>
      </c>
    </row>
    <row r="1076" s="13" customFormat="1">
      <c r="A1076" s="13"/>
      <c r="B1076" s="244"/>
      <c r="C1076" s="245"/>
      <c r="D1076" s="246" t="s">
        <v>182</v>
      </c>
      <c r="E1076" s="247" t="s">
        <v>1</v>
      </c>
      <c r="F1076" s="248" t="s">
        <v>386</v>
      </c>
      <c r="G1076" s="245"/>
      <c r="H1076" s="247" t="s">
        <v>1</v>
      </c>
      <c r="I1076" s="249"/>
      <c r="J1076" s="245"/>
      <c r="K1076" s="245"/>
      <c r="L1076" s="250"/>
      <c r="M1076" s="251"/>
      <c r="N1076" s="252"/>
      <c r="O1076" s="252"/>
      <c r="P1076" s="252"/>
      <c r="Q1076" s="252"/>
      <c r="R1076" s="252"/>
      <c r="S1076" s="252"/>
      <c r="T1076" s="25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54" t="s">
        <v>182</v>
      </c>
      <c r="AU1076" s="254" t="s">
        <v>193</v>
      </c>
      <c r="AV1076" s="13" t="s">
        <v>83</v>
      </c>
      <c r="AW1076" s="13" t="s">
        <v>34</v>
      </c>
      <c r="AX1076" s="13" t="s">
        <v>76</v>
      </c>
      <c r="AY1076" s="254" t="s">
        <v>171</v>
      </c>
    </row>
    <row r="1077" s="14" customFormat="1">
      <c r="A1077" s="14"/>
      <c r="B1077" s="255"/>
      <c r="C1077" s="256"/>
      <c r="D1077" s="246" t="s">
        <v>182</v>
      </c>
      <c r="E1077" s="257" t="s">
        <v>1</v>
      </c>
      <c r="F1077" s="258" t="s">
        <v>1098</v>
      </c>
      <c r="G1077" s="256"/>
      <c r="H1077" s="259">
        <v>2.3999999999999999</v>
      </c>
      <c r="I1077" s="260"/>
      <c r="J1077" s="256"/>
      <c r="K1077" s="256"/>
      <c r="L1077" s="261"/>
      <c r="M1077" s="262"/>
      <c r="N1077" s="263"/>
      <c r="O1077" s="263"/>
      <c r="P1077" s="263"/>
      <c r="Q1077" s="263"/>
      <c r="R1077" s="263"/>
      <c r="S1077" s="263"/>
      <c r="T1077" s="26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5" t="s">
        <v>182</v>
      </c>
      <c r="AU1077" s="265" t="s">
        <v>193</v>
      </c>
      <c r="AV1077" s="14" t="s">
        <v>85</v>
      </c>
      <c r="AW1077" s="14" t="s">
        <v>34</v>
      </c>
      <c r="AX1077" s="14" t="s">
        <v>76</v>
      </c>
      <c r="AY1077" s="265" t="s">
        <v>171</v>
      </c>
    </row>
    <row r="1078" s="14" customFormat="1">
      <c r="A1078" s="14"/>
      <c r="B1078" s="255"/>
      <c r="C1078" s="256"/>
      <c r="D1078" s="246" t="s">
        <v>182</v>
      </c>
      <c r="E1078" s="257" t="s">
        <v>1</v>
      </c>
      <c r="F1078" s="258" t="s">
        <v>1099</v>
      </c>
      <c r="G1078" s="256"/>
      <c r="H1078" s="259">
        <v>1.2</v>
      </c>
      <c r="I1078" s="260"/>
      <c r="J1078" s="256"/>
      <c r="K1078" s="256"/>
      <c r="L1078" s="261"/>
      <c r="M1078" s="262"/>
      <c r="N1078" s="263"/>
      <c r="O1078" s="263"/>
      <c r="P1078" s="263"/>
      <c r="Q1078" s="263"/>
      <c r="R1078" s="263"/>
      <c r="S1078" s="263"/>
      <c r="T1078" s="26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65" t="s">
        <v>182</v>
      </c>
      <c r="AU1078" s="265" t="s">
        <v>193</v>
      </c>
      <c r="AV1078" s="14" t="s">
        <v>85</v>
      </c>
      <c r="AW1078" s="14" t="s">
        <v>34</v>
      </c>
      <c r="AX1078" s="14" t="s">
        <v>76</v>
      </c>
      <c r="AY1078" s="265" t="s">
        <v>171</v>
      </c>
    </row>
    <row r="1079" s="2" customFormat="1" ht="16.5" customHeight="1">
      <c r="A1079" s="38"/>
      <c r="B1079" s="39"/>
      <c r="C1079" s="226" t="s">
        <v>1100</v>
      </c>
      <c r="D1079" s="226" t="s">
        <v>173</v>
      </c>
      <c r="E1079" s="227" t="s">
        <v>1101</v>
      </c>
      <c r="F1079" s="228" t="s">
        <v>1102</v>
      </c>
      <c r="G1079" s="229" t="s">
        <v>292</v>
      </c>
      <c r="H1079" s="230">
        <v>4.29</v>
      </c>
      <c r="I1079" s="231"/>
      <c r="J1079" s="232">
        <f>ROUND(I1079*H1079,2)</f>
        <v>0</v>
      </c>
      <c r="K1079" s="228" t="s">
        <v>177</v>
      </c>
      <c r="L1079" s="44"/>
      <c r="M1079" s="233" t="s">
        <v>1</v>
      </c>
      <c r="N1079" s="234" t="s">
        <v>41</v>
      </c>
      <c r="O1079" s="91"/>
      <c r="P1079" s="235">
        <f>O1079*H1079</f>
        <v>0</v>
      </c>
      <c r="Q1079" s="235">
        <v>0</v>
      </c>
      <c r="R1079" s="235">
        <f>Q1079*H1079</f>
        <v>0</v>
      </c>
      <c r="S1079" s="235">
        <v>0.035299999999999998</v>
      </c>
      <c r="T1079" s="236">
        <f>S1079*H1079</f>
        <v>0.15143699999999999</v>
      </c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R1079" s="237" t="s">
        <v>272</v>
      </c>
      <c r="AT1079" s="237" t="s">
        <v>173</v>
      </c>
      <c r="AU1079" s="237" t="s">
        <v>193</v>
      </c>
      <c r="AY1079" s="17" t="s">
        <v>171</v>
      </c>
      <c r="BE1079" s="238">
        <f>IF(N1079="základní",J1079,0)</f>
        <v>0</v>
      </c>
      <c r="BF1079" s="238">
        <f>IF(N1079="snížená",J1079,0)</f>
        <v>0</v>
      </c>
      <c r="BG1079" s="238">
        <f>IF(N1079="zákl. přenesená",J1079,0)</f>
        <v>0</v>
      </c>
      <c r="BH1079" s="238">
        <f>IF(N1079="sníž. přenesená",J1079,0)</f>
        <v>0</v>
      </c>
      <c r="BI1079" s="238">
        <f>IF(N1079="nulová",J1079,0)</f>
        <v>0</v>
      </c>
      <c r="BJ1079" s="17" t="s">
        <v>83</v>
      </c>
      <c r="BK1079" s="238">
        <f>ROUND(I1079*H1079,2)</f>
        <v>0</v>
      </c>
      <c r="BL1079" s="17" t="s">
        <v>272</v>
      </c>
      <c r="BM1079" s="237" t="s">
        <v>1103</v>
      </c>
    </row>
    <row r="1080" s="2" customFormat="1">
      <c r="A1080" s="38"/>
      <c r="B1080" s="39"/>
      <c r="C1080" s="40"/>
      <c r="D1080" s="239" t="s">
        <v>180</v>
      </c>
      <c r="E1080" s="40"/>
      <c r="F1080" s="240" t="s">
        <v>1104</v>
      </c>
      <c r="G1080" s="40"/>
      <c r="H1080" s="40"/>
      <c r="I1080" s="241"/>
      <c r="J1080" s="40"/>
      <c r="K1080" s="40"/>
      <c r="L1080" s="44"/>
      <c r="M1080" s="242"/>
      <c r="N1080" s="243"/>
      <c r="O1080" s="91"/>
      <c r="P1080" s="91"/>
      <c r="Q1080" s="91"/>
      <c r="R1080" s="91"/>
      <c r="S1080" s="91"/>
      <c r="T1080" s="92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T1080" s="17" t="s">
        <v>180</v>
      </c>
      <c r="AU1080" s="17" t="s">
        <v>193</v>
      </c>
    </row>
    <row r="1081" s="13" customFormat="1">
      <c r="A1081" s="13"/>
      <c r="B1081" s="244"/>
      <c r="C1081" s="245"/>
      <c r="D1081" s="246" t="s">
        <v>182</v>
      </c>
      <c r="E1081" s="247" t="s">
        <v>1</v>
      </c>
      <c r="F1081" s="248" t="s">
        <v>183</v>
      </c>
      <c r="G1081" s="245"/>
      <c r="H1081" s="247" t="s">
        <v>1</v>
      </c>
      <c r="I1081" s="249"/>
      <c r="J1081" s="245"/>
      <c r="K1081" s="245"/>
      <c r="L1081" s="250"/>
      <c r="M1081" s="251"/>
      <c r="N1081" s="252"/>
      <c r="O1081" s="252"/>
      <c r="P1081" s="252"/>
      <c r="Q1081" s="252"/>
      <c r="R1081" s="252"/>
      <c r="S1081" s="252"/>
      <c r="T1081" s="25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54" t="s">
        <v>182</v>
      </c>
      <c r="AU1081" s="254" t="s">
        <v>193</v>
      </c>
      <c r="AV1081" s="13" t="s">
        <v>83</v>
      </c>
      <c r="AW1081" s="13" t="s">
        <v>34</v>
      </c>
      <c r="AX1081" s="13" t="s">
        <v>76</v>
      </c>
      <c r="AY1081" s="254" t="s">
        <v>171</v>
      </c>
    </row>
    <row r="1082" s="13" customFormat="1">
      <c r="A1082" s="13"/>
      <c r="B1082" s="244"/>
      <c r="C1082" s="245"/>
      <c r="D1082" s="246" t="s">
        <v>182</v>
      </c>
      <c r="E1082" s="247" t="s">
        <v>1</v>
      </c>
      <c r="F1082" s="248" t="s">
        <v>184</v>
      </c>
      <c r="G1082" s="245"/>
      <c r="H1082" s="247" t="s">
        <v>1</v>
      </c>
      <c r="I1082" s="249"/>
      <c r="J1082" s="245"/>
      <c r="K1082" s="245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4" t="s">
        <v>182</v>
      </c>
      <c r="AU1082" s="254" t="s">
        <v>193</v>
      </c>
      <c r="AV1082" s="13" t="s">
        <v>83</v>
      </c>
      <c r="AW1082" s="13" t="s">
        <v>34</v>
      </c>
      <c r="AX1082" s="13" t="s">
        <v>76</v>
      </c>
      <c r="AY1082" s="254" t="s">
        <v>171</v>
      </c>
    </row>
    <row r="1083" s="13" customFormat="1">
      <c r="A1083" s="13"/>
      <c r="B1083" s="244"/>
      <c r="C1083" s="245"/>
      <c r="D1083" s="246" t="s">
        <v>182</v>
      </c>
      <c r="E1083" s="247" t="s">
        <v>1</v>
      </c>
      <c r="F1083" s="248" t="s">
        <v>386</v>
      </c>
      <c r="G1083" s="245"/>
      <c r="H1083" s="247" t="s">
        <v>1</v>
      </c>
      <c r="I1083" s="249"/>
      <c r="J1083" s="245"/>
      <c r="K1083" s="245"/>
      <c r="L1083" s="250"/>
      <c r="M1083" s="251"/>
      <c r="N1083" s="252"/>
      <c r="O1083" s="252"/>
      <c r="P1083" s="252"/>
      <c r="Q1083" s="252"/>
      <c r="R1083" s="252"/>
      <c r="S1083" s="252"/>
      <c r="T1083" s="25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54" t="s">
        <v>182</v>
      </c>
      <c r="AU1083" s="254" t="s">
        <v>193</v>
      </c>
      <c r="AV1083" s="13" t="s">
        <v>83</v>
      </c>
      <c r="AW1083" s="13" t="s">
        <v>34</v>
      </c>
      <c r="AX1083" s="13" t="s">
        <v>76</v>
      </c>
      <c r="AY1083" s="254" t="s">
        <v>171</v>
      </c>
    </row>
    <row r="1084" s="14" customFormat="1">
      <c r="A1084" s="14"/>
      <c r="B1084" s="255"/>
      <c r="C1084" s="256"/>
      <c r="D1084" s="246" t="s">
        <v>182</v>
      </c>
      <c r="E1084" s="257" t="s">
        <v>1</v>
      </c>
      <c r="F1084" s="258" t="s">
        <v>1044</v>
      </c>
      <c r="G1084" s="256"/>
      <c r="H1084" s="259">
        <v>2.8799999999999999</v>
      </c>
      <c r="I1084" s="260"/>
      <c r="J1084" s="256"/>
      <c r="K1084" s="256"/>
      <c r="L1084" s="261"/>
      <c r="M1084" s="262"/>
      <c r="N1084" s="263"/>
      <c r="O1084" s="263"/>
      <c r="P1084" s="263"/>
      <c r="Q1084" s="263"/>
      <c r="R1084" s="263"/>
      <c r="S1084" s="263"/>
      <c r="T1084" s="26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5" t="s">
        <v>182</v>
      </c>
      <c r="AU1084" s="265" t="s">
        <v>193</v>
      </c>
      <c r="AV1084" s="14" t="s">
        <v>85</v>
      </c>
      <c r="AW1084" s="14" t="s">
        <v>34</v>
      </c>
      <c r="AX1084" s="14" t="s">
        <v>76</v>
      </c>
      <c r="AY1084" s="265" t="s">
        <v>171</v>
      </c>
    </row>
    <row r="1085" s="14" customFormat="1">
      <c r="A1085" s="14"/>
      <c r="B1085" s="255"/>
      <c r="C1085" s="256"/>
      <c r="D1085" s="246" t="s">
        <v>182</v>
      </c>
      <c r="E1085" s="257" t="s">
        <v>1</v>
      </c>
      <c r="F1085" s="258" t="s">
        <v>1105</v>
      </c>
      <c r="G1085" s="256"/>
      <c r="H1085" s="259">
        <v>1.4099999999999999</v>
      </c>
      <c r="I1085" s="260"/>
      <c r="J1085" s="256"/>
      <c r="K1085" s="256"/>
      <c r="L1085" s="261"/>
      <c r="M1085" s="262"/>
      <c r="N1085" s="263"/>
      <c r="O1085" s="263"/>
      <c r="P1085" s="263"/>
      <c r="Q1085" s="263"/>
      <c r="R1085" s="263"/>
      <c r="S1085" s="263"/>
      <c r="T1085" s="26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5" t="s">
        <v>182</v>
      </c>
      <c r="AU1085" s="265" t="s">
        <v>193</v>
      </c>
      <c r="AV1085" s="14" t="s">
        <v>85</v>
      </c>
      <c r="AW1085" s="14" t="s">
        <v>34</v>
      </c>
      <c r="AX1085" s="14" t="s">
        <v>76</v>
      </c>
      <c r="AY1085" s="265" t="s">
        <v>171</v>
      </c>
    </row>
    <row r="1086" s="2" customFormat="1" ht="24.15" customHeight="1">
      <c r="A1086" s="38"/>
      <c r="B1086" s="39"/>
      <c r="C1086" s="226" t="s">
        <v>1106</v>
      </c>
      <c r="D1086" s="226" t="s">
        <v>173</v>
      </c>
      <c r="E1086" s="227" t="s">
        <v>1107</v>
      </c>
      <c r="F1086" s="228" t="s">
        <v>1108</v>
      </c>
      <c r="G1086" s="229" t="s">
        <v>292</v>
      </c>
      <c r="H1086" s="230">
        <v>89.828000000000003</v>
      </c>
      <c r="I1086" s="231"/>
      <c r="J1086" s="232">
        <f>ROUND(I1086*H1086,2)</f>
        <v>0</v>
      </c>
      <c r="K1086" s="228" t="s">
        <v>177</v>
      </c>
      <c r="L1086" s="44"/>
      <c r="M1086" s="233" t="s">
        <v>1</v>
      </c>
      <c r="N1086" s="234" t="s">
        <v>41</v>
      </c>
      <c r="O1086" s="91"/>
      <c r="P1086" s="235">
        <f>O1086*H1086</f>
        <v>0</v>
      </c>
      <c r="Q1086" s="235">
        <v>0</v>
      </c>
      <c r="R1086" s="235">
        <f>Q1086*H1086</f>
        <v>0</v>
      </c>
      <c r="S1086" s="235">
        <v>0.0030000000000000001</v>
      </c>
      <c r="T1086" s="236">
        <f>S1086*H1086</f>
        <v>0.269484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37" t="s">
        <v>272</v>
      </c>
      <c r="AT1086" s="237" t="s">
        <v>173</v>
      </c>
      <c r="AU1086" s="237" t="s">
        <v>193</v>
      </c>
      <c r="AY1086" s="17" t="s">
        <v>171</v>
      </c>
      <c r="BE1086" s="238">
        <f>IF(N1086="základní",J1086,0)</f>
        <v>0</v>
      </c>
      <c r="BF1086" s="238">
        <f>IF(N1086="snížená",J1086,0)</f>
        <v>0</v>
      </c>
      <c r="BG1086" s="238">
        <f>IF(N1086="zákl. přenesená",J1086,0)</f>
        <v>0</v>
      </c>
      <c r="BH1086" s="238">
        <f>IF(N1086="sníž. přenesená",J1086,0)</f>
        <v>0</v>
      </c>
      <c r="BI1086" s="238">
        <f>IF(N1086="nulová",J1086,0)</f>
        <v>0</v>
      </c>
      <c r="BJ1086" s="17" t="s">
        <v>83</v>
      </c>
      <c r="BK1086" s="238">
        <f>ROUND(I1086*H1086,2)</f>
        <v>0</v>
      </c>
      <c r="BL1086" s="17" t="s">
        <v>272</v>
      </c>
      <c r="BM1086" s="237" t="s">
        <v>1109</v>
      </c>
    </row>
    <row r="1087" s="2" customFormat="1">
      <c r="A1087" s="38"/>
      <c r="B1087" s="39"/>
      <c r="C1087" s="40"/>
      <c r="D1087" s="239" t="s">
        <v>180</v>
      </c>
      <c r="E1087" s="40"/>
      <c r="F1087" s="240" t="s">
        <v>1110</v>
      </c>
      <c r="G1087" s="40"/>
      <c r="H1087" s="40"/>
      <c r="I1087" s="241"/>
      <c r="J1087" s="40"/>
      <c r="K1087" s="40"/>
      <c r="L1087" s="44"/>
      <c r="M1087" s="242"/>
      <c r="N1087" s="243"/>
      <c r="O1087" s="91"/>
      <c r="P1087" s="91"/>
      <c r="Q1087" s="91"/>
      <c r="R1087" s="91"/>
      <c r="S1087" s="91"/>
      <c r="T1087" s="92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17" t="s">
        <v>180</v>
      </c>
      <c r="AU1087" s="17" t="s">
        <v>193</v>
      </c>
    </row>
    <row r="1088" s="13" customFormat="1">
      <c r="A1088" s="13"/>
      <c r="B1088" s="244"/>
      <c r="C1088" s="245"/>
      <c r="D1088" s="246" t="s">
        <v>182</v>
      </c>
      <c r="E1088" s="247" t="s">
        <v>1</v>
      </c>
      <c r="F1088" s="248" t="s">
        <v>183</v>
      </c>
      <c r="G1088" s="245"/>
      <c r="H1088" s="247" t="s">
        <v>1</v>
      </c>
      <c r="I1088" s="249"/>
      <c r="J1088" s="245"/>
      <c r="K1088" s="245"/>
      <c r="L1088" s="250"/>
      <c r="M1088" s="251"/>
      <c r="N1088" s="252"/>
      <c r="O1088" s="252"/>
      <c r="P1088" s="252"/>
      <c r="Q1088" s="252"/>
      <c r="R1088" s="252"/>
      <c r="S1088" s="252"/>
      <c r="T1088" s="25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54" t="s">
        <v>182</v>
      </c>
      <c r="AU1088" s="254" t="s">
        <v>193</v>
      </c>
      <c r="AV1088" s="13" t="s">
        <v>83</v>
      </c>
      <c r="AW1088" s="13" t="s">
        <v>34</v>
      </c>
      <c r="AX1088" s="13" t="s">
        <v>76</v>
      </c>
      <c r="AY1088" s="254" t="s">
        <v>171</v>
      </c>
    </row>
    <row r="1089" s="13" customFormat="1">
      <c r="A1089" s="13"/>
      <c r="B1089" s="244"/>
      <c r="C1089" s="245"/>
      <c r="D1089" s="246" t="s">
        <v>182</v>
      </c>
      <c r="E1089" s="247" t="s">
        <v>1</v>
      </c>
      <c r="F1089" s="248" t="s">
        <v>184</v>
      </c>
      <c r="G1089" s="245"/>
      <c r="H1089" s="247" t="s">
        <v>1</v>
      </c>
      <c r="I1089" s="249"/>
      <c r="J1089" s="245"/>
      <c r="K1089" s="245"/>
      <c r="L1089" s="250"/>
      <c r="M1089" s="251"/>
      <c r="N1089" s="252"/>
      <c r="O1089" s="252"/>
      <c r="P1089" s="252"/>
      <c r="Q1089" s="252"/>
      <c r="R1089" s="252"/>
      <c r="S1089" s="252"/>
      <c r="T1089" s="25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54" t="s">
        <v>182</v>
      </c>
      <c r="AU1089" s="254" t="s">
        <v>193</v>
      </c>
      <c r="AV1089" s="13" t="s">
        <v>83</v>
      </c>
      <c r="AW1089" s="13" t="s">
        <v>34</v>
      </c>
      <c r="AX1089" s="13" t="s">
        <v>76</v>
      </c>
      <c r="AY1089" s="254" t="s">
        <v>171</v>
      </c>
    </row>
    <row r="1090" s="13" customFormat="1">
      <c r="A1090" s="13"/>
      <c r="B1090" s="244"/>
      <c r="C1090" s="245"/>
      <c r="D1090" s="246" t="s">
        <v>182</v>
      </c>
      <c r="E1090" s="247" t="s">
        <v>1</v>
      </c>
      <c r="F1090" s="248" t="s">
        <v>386</v>
      </c>
      <c r="G1090" s="245"/>
      <c r="H1090" s="247" t="s">
        <v>1</v>
      </c>
      <c r="I1090" s="249"/>
      <c r="J1090" s="245"/>
      <c r="K1090" s="245"/>
      <c r="L1090" s="250"/>
      <c r="M1090" s="251"/>
      <c r="N1090" s="252"/>
      <c r="O1090" s="252"/>
      <c r="P1090" s="252"/>
      <c r="Q1090" s="252"/>
      <c r="R1090" s="252"/>
      <c r="S1090" s="252"/>
      <c r="T1090" s="25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54" t="s">
        <v>182</v>
      </c>
      <c r="AU1090" s="254" t="s">
        <v>193</v>
      </c>
      <c r="AV1090" s="13" t="s">
        <v>83</v>
      </c>
      <c r="AW1090" s="13" t="s">
        <v>34</v>
      </c>
      <c r="AX1090" s="13" t="s">
        <v>76</v>
      </c>
      <c r="AY1090" s="254" t="s">
        <v>171</v>
      </c>
    </row>
    <row r="1091" s="14" customFormat="1">
      <c r="A1091" s="14"/>
      <c r="B1091" s="255"/>
      <c r="C1091" s="256"/>
      <c r="D1091" s="246" t="s">
        <v>182</v>
      </c>
      <c r="E1091" s="257" t="s">
        <v>1</v>
      </c>
      <c r="F1091" s="258" t="s">
        <v>1111</v>
      </c>
      <c r="G1091" s="256"/>
      <c r="H1091" s="259">
        <v>17.010000000000002</v>
      </c>
      <c r="I1091" s="260"/>
      <c r="J1091" s="256"/>
      <c r="K1091" s="256"/>
      <c r="L1091" s="261"/>
      <c r="M1091" s="262"/>
      <c r="N1091" s="263"/>
      <c r="O1091" s="263"/>
      <c r="P1091" s="263"/>
      <c r="Q1091" s="263"/>
      <c r="R1091" s="263"/>
      <c r="S1091" s="263"/>
      <c r="T1091" s="26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5" t="s">
        <v>182</v>
      </c>
      <c r="AU1091" s="265" t="s">
        <v>193</v>
      </c>
      <c r="AV1091" s="14" t="s">
        <v>85</v>
      </c>
      <c r="AW1091" s="14" t="s">
        <v>34</v>
      </c>
      <c r="AX1091" s="14" t="s">
        <v>76</v>
      </c>
      <c r="AY1091" s="265" t="s">
        <v>171</v>
      </c>
    </row>
    <row r="1092" s="14" customFormat="1">
      <c r="A1092" s="14"/>
      <c r="B1092" s="255"/>
      <c r="C1092" s="256"/>
      <c r="D1092" s="246" t="s">
        <v>182</v>
      </c>
      <c r="E1092" s="257" t="s">
        <v>1</v>
      </c>
      <c r="F1092" s="258" t="s">
        <v>1112</v>
      </c>
      <c r="G1092" s="256"/>
      <c r="H1092" s="259">
        <v>2.0550000000000002</v>
      </c>
      <c r="I1092" s="260"/>
      <c r="J1092" s="256"/>
      <c r="K1092" s="256"/>
      <c r="L1092" s="261"/>
      <c r="M1092" s="262"/>
      <c r="N1092" s="263"/>
      <c r="O1092" s="263"/>
      <c r="P1092" s="263"/>
      <c r="Q1092" s="263"/>
      <c r="R1092" s="263"/>
      <c r="S1092" s="263"/>
      <c r="T1092" s="26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65" t="s">
        <v>182</v>
      </c>
      <c r="AU1092" s="265" t="s">
        <v>193</v>
      </c>
      <c r="AV1092" s="14" t="s">
        <v>85</v>
      </c>
      <c r="AW1092" s="14" t="s">
        <v>34</v>
      </c>
      <c r="AX1092" s="14" t="s">
        <v>76</v>
      </c>
      <c r="AY1092" s="265" t="s">
        <v>171</v>
      </c>
    </row>
    <row r="1093" s="14" customFormat="1">
      <c r="A1093" s="14"/>
      <c r="B1093" s="255"/>
      <c r="C1093" s="256"/>
      <c r="D1093" s="246" t="s">
        <v>182</v>
      </c>
      <c r="E1093" s="257" t="s">
        <v>1</v>
      </c>
      <c r="F1093" s="258" t="s">
        <v>1113</v>
      </c>
      <c r="G1093" s="256"/>
      <c r="H1093" s="259">
        <v>15.16</v>
      </c>
      <c r="I1093" s="260"/>
      <c r="J1093" s="256"/>
      <c r="K1093" s="256"/>
      <c r="L1093" s="261"/>
      <c r="M1093" s="262"/>
      <c r="N1093" s="263"/>
      <c r="O1093" s="263"/>
      <c r="P1093" s="263"/>
      <c r="Q1093" s="263"/>
      <c r="R1093" s="263"/>
      <c r="S1093" s="263"/>
      <c r="T1093" s="26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5" t="s">
        <v>182</v>
      </c>
      <c r="AU1093" s="265" t="s">
        <v>193</v>
      </c>
      <c r="AV1093" s="14" t="s">
        <v>85</v>
      </c>
      <c r="AW1093" s="14" t="s">
        <v>34</v>
      </c>
      <c r="AX1093" s="14" t="s">
        <v>76</v>
      </c>
      <c r="AY1093" s="265" t="s">
        <v>171</v>
      </c>
    </row>
    <row r="1094" s="14" customFormat="1">
      <c r="A1094" s="14"/>
      <c r="B1094" s="255"/>
      <c r="C1094" s="256"/>
      <c r="D1094" s="246" t="s">
        <v>182</v>
      </c>
      <c r="E1094" s="257" t="s">
        <v>1</v>
      </c>
      <c r="F1094" s="258" t="s">
        <v>1114</v>
      </c>
      <c r="G1094" s="256"/>
      <c r="H1094" s="259">
        <v>14.51</v>
      </c>
      <c r="I1094" s="260"/>
      <c r="J1094" s="256"/>
      <c r="K1094" s="256"/>
      <c r="L1094" s="261"/>
      <c r="M1094" s="262"/>
      <c r="N1094" s="263"/>
      <c r="O1094" s="263"/>
      <c r="P1094" s="263"/>
      <c r="Q1094" s="263"/>
      <c r="R1094" s="263"/>
      <c r="S1094" s="263"/>
      <c r="T1094" s="26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65" t="s">
        <v>182</v>
      </c>
      <c r="AU1094" s="265" t="s">
        <v>193</v>
      </c>
      <c r="AV1094" s="14" t="s">
        <v>85</v>
      </c>
      <c r="AW1094" s="14" t="s">
        <v>34</v>
      </c>
      <c r="AX1094" s="14" t="s">
        <v>76</v>
      </c>
      <c r="AY1094" s="265" t="s">
        <v>171</v>
      </c>
    </row>
    <row r="1095" s="14" customFormat="1">
      <c r="A1095" s="14"/>
      <c r="B1095" s="255"/>
      <c r="C1095" s="256"/>
      <c r="D1095" s="246" t="s">
        <v>182</v>
      </c>
      <c r="E1095" s="257" t="s">
        <v>1</v>
      </c>
      <c r="F1095" s="258" t="s">
        <v>1115</v>
      </c>
      <c r="G1095" s="256"/>
      <c r="H1095" s="259">
        <v>15.16</v>
      </c>
      <c r="I1095" s="260"/>
      <c r="J1095" s="256"/>
      <c r="K1095" s="256"/>
      <c r="L1095" s="261"/>
      <c r="M1095" s="262"/>
      <c r="N1095" s="263"/>
      <c r="O1095" s="263"/>
      <c r="P1095" s="263"/>
      <c r="Q1095" s="263"/>
      <c r="R1095" s="263"/>
      <c r="S1095" s="263"/>
      <c r="T1095" s="26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5" t="s">
        <v>182</v>
      </c>
      <c r="AU1095" s="265" t="s">
        <v>193</v>
      </c>
      <c r="AV1095" s="14" t="s">
        <v>85</v>
      </c>
      <c r="AW1095" s="14" t="s">
        <v>34</v>
      </c>
      <c r="AX1095" s="14" t="s">
        <v>76</v>
      </c>
      <c r="AY1095" s="265" t="s">
        <v>171</v>
      </c>
    </row>
    <row r="1096" s="14" customFormat="1">
      <c r="A1096" s="14"/>
      <c r="B1096" s="255"/>
      <c r="C1096" s="256"/>
      <c r="D1096" s="246" t="s">
        <v>182</v>
      </c>
      <c r="E1096" s="257" t="s">
        <v>1</v>
      </c>
      <c r="F1096" s="258" t="s">
        <v>1116</v>
      </c>
      <c r="G1096" s="256"/>
      <c r="H1096" s="259">
        <v>17.91</v>
      </c>
      <c r="I1096" s="260"/>
      <c r="J1096" s="256"/>
      <c r="K1096" s="256"/>
      <c r="L1096" s="261"/>
      <c r="M1096" s="262"/>
      <c r="N1096" s="263"/>
      <c r="O1096" s="263"/>
      <c r="P1096" s="263"/>
      <c r="Q1096" s="263"/>
      <c r="R1096" s="263"/>
      <c r="S1096" s="263"/>
      <c r="T1096" s="26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65" t="s">
        <v>182</v>
      </c>
      <c r="AU1096" s="265" t="s">
        <v>193</v>
      </c>
      <c r="AV1096" s="14" t="s">
        <v>85</v>
      </c>
      <c r="AW1096" s="14" t="s">
        <v>34</v>
      </c>
      <c r="AX1096" s="14" t="s">
        <v>76</v>
      </c>
      <c r="AY1096" s="265" t="s">
        <v>171</v>
      </c>
    </row>
    <row r="1097" s="14" customFormat="1">
      <c r="A1097" s="14"/>
      <c r="B1097" s="255"/>
      <c r="C1097" s="256"/>
      <c r="D1097" s="246" t="s">
        <v>182</v>
      </c>
      <c r="E1097" s="257" t="s">
        <v>1</v>
      </c>
      <c r="F1097" s="258" t="s">
        <v>1117</v>
      </c>
      <c r="G1097" s="256"/>
      <c r="H1097" s="259">
        <v>8.0225000000000009</v>
      </c>
      <c r="I1097" s="260"/>
      <c r="J1097" s="256"/>
      <c r="K1097" s="256"/>
      <c r="L1097" s="261"/>
      <c r="M1097" s="262"/>
      <c r="N1097" s="263"/>
      <c r="O1097" s="263"/>
      <c r="P1097" s="263"/>
      <c r="Q1097" s="263"/>
      <c r="R1097" s="263"/>
      <c r="S1097" s="263"/>
      <c r="T1097" s="26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65" t="s">
        <v>182</v>
      </c>
      <c r="AU1097" s="265" t="s">
        <v>193</v>
      </c>
      <c r="AV1097" s="14" t="s">
        <v>85</v>
      </c>
      <c r="AW1097" s="14" t="s">
        <v>34</v>
      </c>
      <c r="AX1097" s="14" t="s">
        <v>76</v>
      </c>
      <c r="AY1097" s="265" t="s">
        <v>171</v>
      </c>
    </row>
    <row r="1098" s="2" customFormat="1" ht="21.75" customHeight="1">
      <c r="A1098" s="38"/>
      <c r="B1098" s="39"/>
      <c r="C1098" s="226" t="s">
        <v>1118</v>
      </c>
      <c r="D1098" s="226" t="s">
        <v>173</v>
      </c>
      <c r="E1098" s="227" t="s">
        <v>1119</v>
      </c>
      <c r="F1098" s="228" t="s">
        <v>1120</v>
      </c>
      <c r="G1098" s="229" t="s">
        <v>438</v>
      </c>
      <c r="H1098" s="230">
        <v>107.8</v>
      </c>
      <c r="I1098" s="231"/>
      <c r="J1098" s="232">
        <f>ROUND(I1098*H1098,2)</f>
        <v>0</v>
      </c>
      <c r="K1098" s="228" t="s">
        <v>177</v>
      </c>
      <c r="L1098" s="44"/>
      <c r="M1098" s="233" t="s">
        <v>1</v>
      </c>
      <c r="N1098" s="234" t="s">
        <v>41</v>
      </c>
      <c r="O1098" s="91"/>
      <c r="P1098" s="235">
        <f>O1098*H1098</f>
        <v>0</v>
      </c>
      <c r="Q1098" s="235">
        <v>0</v>
      </c>
      <c r="R1098" s="235">
        <f>Q1098*H1098</f>
        <v>0</v>
      </c>
      <c r="S1098" s="235">
        <v>0.00029999999999999997</v>
      </c>
      <c r="T1098" s="236">
        <f>S1098*H1098</f>
        <v>0.032339999999999994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37" t="s">
        <v>272</v>
      </c>
      <c r="AT1098" s="237" t="s">
        <v>173</v>
      </c>
      <c r="AU1098" s="237" t="s">
        <v>193</v>
      </c>
      <c r="AY1098" s="17" t="s">
        <v>171</v>
      </c>
      <c r="BE1098" s="238">
        <f>IF(N1098="základní",J1098,0)</f>
        <v>0</v>
      </c>
      <c r="BF1098" s="238">
        <f>IF(N1098="snížená",J1098,0)</f>
        <v>0</v>
      </c>
      <c r="BG1098" s="238">
        <f>IF(N1098="zákl. přenesená",J1098,0)</f>
        <v>0</v>
      </c>
      <c r="BH1098" s="238">
        <f>IF(N1098="sníž. přenesená",J1098,0)</f>
        <v>0</v>
      </c>
      <c r="BI1098" s="238">
        <f>IF(N1098="nulová",J1098,0)</f>
        <v>0</v>
      </c>
      <c r="BJ1098" s="17" t="s">
        <v>83</v>
      </c>
      <c r="BK1098" s="238">
        <f>ROUND(I1098*H1098,2)</f>
        <v>0</v>
      </c>
      <c r="BL1098" s="17" t="s">
        <v>272</v>
      </c>
      <c r="BM1098" s="237" t="s">
        <v>1121</v>
      </c>
    </row>
    <row r="1099" s="2" customFormat="1">
      <c r="A1099" s="38"/>
      <c r="B1099" s="39"/>
      <c r="C1099" s="40"/>
      <c r="D1099" s="239" t="s">
        <v>180</v>
      </c>
      <c r="E1099" s="40"/>
      <c r="F1099" s="240" t="s">
        <v>1122</v>
      </c>
      <c r="G1099" s="40"/>
      <c r="H1099" s="40"/>
      <c r="I1099" s="241"/>
      <c r="J1099" s="40"/>
      <c r="K1099" s="40"/>
      <c r="L1099" s="44"/>
      <c r="M1099" s="242"/>
      <c r="N1099" s="243"/>
      <c r="O1099" s="91"/>
      <c r="P1099" s="91"/>
      <c r="Q1099" s="91"/>
      <c r="R1099" s="91"/>
      <c r="S1099" s="91"/>
      <c r="T1099" s="92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T1099" s="17" t="s">
        <v>180</v>
      </c>
      <c r="AU1099" s="17" t="s">
        <v>193</v>
      </c>
    </row>
    <row r="1100" s="13" customFormat="1">
      <c r="A1100" s="13"/>
      <c r="B1100" s="244"/>
      <c r="C1100" s="245"/>
      <c r="D1100" s="246" t="s">
        <v>182</v>
      </c>
      <c r="E1100" s="247" t="s">
        <v>1</v>
      </c>
      <c r="F1100" s="248" t="s">
        <v>183</v>
      </c>
      <c r="G1100" s="245"/>
      <c r="H1100" s="247" t="s">
        <v>1</v>
      </c>
      <c r="I1100" s="249"/>
      <c r="J1100" s="245"/>
      <c r="K1100" s="245"/>
      <c r="L1100" s="250"/>
      <c r="M1100" s="251"/>
      <c r="N1100" s="252"/>
      <c r="O1100" s="252"/>
      <c r="P1100" s="252"/>
      <c r="Q1100" s="252"/>
      <c r="R1100" s="252"/>
      <c r="S1100" s="252"/>
      <c r="T1100" s="25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54" t="s">
        <v>182</v>
      </c>
      <c r="AU1100" s="254" t="s">
        <v>193</v>
      </c>
      <c r="AV1100" s="13" t="s">
        <v>83</v>
      </c>
      <c r="AW1100" s="13" t="s">
        <v>34</v>
      </c>
      <c r="AX1100" s="13" t="s">
        <v>76</v>
      </c>
      <c r="AY1100" s="254" t="s">
        <v>171</v>
      </c>
    </row>
    <row r="1101" s="13" customFormat="1">
      <c r="A1101" s="13"/>
      <c r="B1101" s="244"/>
      <c r="C1101" s="245"/>
      <c r="D1101" s="246" t="s">
        <v>182</v>
      </c>
      <c r="E1101" s="247" t="s">
        <v>1</v>
      </c>
      <c r="F1101" s="248" t="s">
        <v>184</v>
      </c>
      <c r="G1101" s="245"/>
      <c r="H1101" s="247" t="s">
        <v>1</v>
      </c>
      <c r="I1101" s="249"/>
      <c r="J1101" s="245"/>
      <c r="K1101" s="245"/>
      <c r="L1101" s="250"/>
      <c r="M1101" s="251"/>
      <c r="N1101" s="252"/>
      <c r="O1101" s="252"/>
      <c r="P1101" s="252"/>
      <c r="Q1101" s="252"/>
      <c r="R1101" s="252"/>
      <c r="S1101" s="252"/>
      <c r="T1101" s="25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54" t="s">
        <v>182</v>
      </c>
      <c r="AU1101" s="254" t="s">
        <v>193</v>
      </c>
      <c r="AV1101" s="13" t="s">
        <v>83</v>
      </c>
      <c r="AW1101" s="13" t="s">
        <v>34</v>
      </c>
      <c r="AX1101" s="13" t="s">
        <v>76</v>
      </c>
      <c r="AY1101" s="254" t="s">
        <v>171</v>
      </c>
    </row>
    <row r="1102" s="13" customFormat="1">
      <c r="A1102" s="13"/>
      <c r="B1102" s="244"/>
      <c r="C1102" s="245"/>
      <c r="D1102" s="246" t="s">
        <v>182</v>
      </c>
      <c r="E1102" s="247" t="s">
        <v>1</v>
      </c>
      <c r="F1102" s="248" t="s">
        <v>386</v>
      </c>
      <c r="G1102" s="245"/>
      <c r="H1102" s="247" t="s">
        <v>1</v>
      </c>
      <c r="I1102" s="249"/>
      <c r="J1102" s="245"/>
      <c r="K1102" s="245"/>
      <c r="L1102" s="250"/>
      <c r="M1102" s="251"/>
      <c r="N1102" s="252"/>
      <c r="O1102" s="252"/>
      <c r="P1102" s="252"/>
      <c r="Q1102" s="252"/>
      <c r="R1102" s="252"/>
      <c r="S1102" s="252"/>
      <c r="T1102" s="25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54" t="s">
        <v>182</v>
      </c>
      <c r="AU1102" s="254" t="s">
        <v>193</v>
      </c>
      <c r="AV1102" s="13" t="s">
        <v>83</v>
      </c>
      <c r="AW1102" s="13" t="s">
        <v>34</v>
      </c>
      <c r="AX1102" s="13" t="s">
        <v>76</v>
      </c>
      <c r="AY1102" s="254" t="s">
        <v>171</v>
      </c>
    </row>
    <row r="1103" s="14" customFormat="1">
      <c r="A1103" s="14"/>
      <c r="B1103" s="255"/>
      <c r="C1103" s="256"/>
      <c r="D1103" s="246" t="s">
        <v>182</v>
      </c>
      <c r="E1103" s="257" t="s">
        <v>1</v>
      </c>
      <c r="F1103" s="258" t="s">
        <v>1123</v>
      </c>
      <c r="G1103" s="256"/>
      <c r="H1103" s="259">
        <v>17.800000000000001</v>
      </c>
      <c r="I1103" s="260"/>
      <c r="J1103" s="256"/>
      <c r="K1103" s="256"/>
      <c r="L1103" s="261"/>
      <c r="M1103" s="262"/>
      <c r="N1103" s="263"/>
      <c r="O1103" s="263"/>
      <c r="P1103" s="263"/>
      <c r="Q1103" s="263"/>
      <c r="R1103" s="263"/>
      <c r="S1103" s="263"/>
      <c r="T1103" s="26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65" t="s">
        <v>182</v>
      </c>
      <c r="AU1103" s="265" t="s">
        <v>193</v>
      </c>
      <c r="AV1103" s="14" t="s">
        <v>85</v>
      </c>
      <c r="AW1103" s="14" t="s">
        <v>34</v>
      </c>
      <c r="AX1103" s="14" t="s">
        <v>76</v>
      </c>
      <c r="AY1103" s="265" t="s">
        <v>171</v>
      </c>
    </row>
    <row r="1104" s="14" customFormat="1">
      <c r="A1104" s="14"/>
      <c r="B1104" s="255"/>
      <c r="C1104" s="256"/>
      <c r="D1104" s="246" t="s">
        <v>182</v>
      </c>
      <c r="E1104" s="257" t="s">
        <v>1</v>
      </c>
      <c r="F1104" s="258" t="s">
        <v>1124</v>
      </c>
      <c r="G1104" s="256"/>
      <c r="H1104" s="259">
        <v>6.0999999999999996</v>
      </c>
      <c r="I1104" s="260"/>
      <c r="J1104" s="256"/>
      <c r="K1104" s="256"/>
      <c r="L1104" s="261"/>
      <c r="M1104" s="262"/>
      <c r="N1104" s="263"/>
      <c r="O1104" s="263"/>
      <c r="P1104" s="263"/>
      <c r="Q1104" s="263"/>
      <c r="R1104" s="263"/>
      <c r="S1104" s="263"/>
      <c r="T1104" s="26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5" t="s">
        <v>182</v>
      </c>
      <c r="AU1104" s="265" t="s">
        <v>193</v>
      </c>
      <c r="AV1104" s="14" t="s">
        <v>85</v>
      </c>
      <c r="AW1104" s="14" t="s">
        <v>34</v>
      </c>
      <c r="AX1104" s="14" t="s">
        <v>76</v>
      </c>
      <c r="AY1104" s="265" t="s">
        <v>171</v>
      </c>
    </row>
    <row r="1105" s="14" customFormat="1">
      <c r="A1105" s="14"/>
      <c r="B1105" s="255"/>
      <c r="C1105" s="256"/>
      <c r="D1105" s="246" t="s">
        <v>182</v>
      </c>
      <c r="E1105" s="257" t="s">
        <v>1</v>
      </c>
      <c r="F1105" s="258" t="s">
        <v>1125</v>
      </c>
      <c r="G1105" s="256"/>
      <c r="H1105" s="259">
        <v>17.300000000000001</v>
      </c>
      <c r="I1105" s="260"/>
      <c r="J1105" s="256"/>
      <c r="K1105" s="256"/>
      <c r="L1105" s="261"/>
      <c r="M1105" s="262"/>
      <c r="N1105" s="263"/>
      <c r="O1105" s="263"/>
      <c r="P1105" s="263"/>
      <c r="Q1105" s="263"/>
      <c r="R1105" s="263"/>
      <c r="S1105" s="263"/>
      <c r="T1105" s="26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65" t="s">
        <v>182</v>
      </c>
      <c r="AU1105" s="265" t="s">
        <v>193</v>
      </c>
      <c r="AV1105" s="14" t="s">
        <v>85</v>
      </c>
      <c r="AW1105" s="14" t="s">
        <v>34</v>
      </c>
      <c r="AX1105" s="14" t="s">
        <v>76</v>
      </c>
      <c r="AY1105" s="265" t="s">
        <v>171</v>
      </c>
    </row>
    <row r="1106" s="14" customFormat="1">
      <c r="A1106" s="14"/>
      <c r="B1106" s="255"/>
      <c r="C1106" s="256"/>
      <c r="D1106" s="246" t="s">
        <v>182</v>
      </c>
      <c r="E1106" s="257" t="s">
        <v>1</v>
      </c>
      <c r="F1106" s="258" t="s">
        <v>1126</v>
      </c>
      <c r="G1106" s="256"/>
      <c r="H1106" s="259">
        <v>16.300000000000001</v>
      </c>
      <c r="I1106" s="260"/>
      <c r="J1106" s="256"/>
      <c r="K1106" s="256"/>
      <c r="L1106" s="261"/>
      <c r="M1106" s="262"/>
      <c r="N1106" s="263"/>
      <c r="O1106" s="263"/>
      <c r="P1106" s="263"/>
      <c r="Q1106" s="263"/>
      <c r="R1106" s="263"/>
      <c r="S1106" s="263"/>
      <c r="T1106" s="26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65" t="s">
        <v>182</v>
      </c>
      <c r="AU1106" s="265" t="s">
        <v>193</v>
      </c>
      <c r="AV1106" s="14" t="s">
        <v>85</v>
      </c>
      <c r="AW1106" s="14" t="s">
        <v>34</v>
      </c>
      <c r="AX1106" s="14" t="s">
        <v>76</v>
      </c>
      <c r="AY1106" s="265" t="s">
        <v>171</v>
      </c>
    </row>
    <row r="1107" s="14" customFormat="1">
      <c r="A1107" s="14"/>
      <c r="B1107" s="255"/>
      <c r="C1107" s="256"/>
      <c r="D1107" s="246" t="s">
        <v>182</v>
      </c>
      <c r="E1107" s="257" t="s">
        <v>1</v>
      </c>
      <c r="F1107" s="258" t="s">
        <v>1127</v>
      </c>
      <c r="G1107" s="256"/>
      <c r="H1107" s="259">
        <v>17.300000000000001</v>
      </c>
      <c r="I1107" s="260"/>
      <c r="J1107" s="256"/>
      <c r="K1107" s="256"/>
      <c r="L1107" s="261"/>
      <c r="M1107" s="262"/>
      <c r="N1107" s="263"/>
      <c r="O1107" s="263"/>
      <c r="P1107" s="263"/>
      <c r="Q1107" s="263"/>
      <c r="R1107" s="263"/>
      <c r="S1107" s="263"/>
      <c r="T1107" s="26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5" t="s">
        <v>182</v>
      </c>
      <c r="AU1107" s="265" t="s">
        <v>193</v>
      </c>
      <c r="AV1107" s="14" t="s">
        <v>85</v>
      </c>
      <c r="AW1107" s="14" t="s">
        <v>34</v>
      </c>
      <c r="AX1107" s="14" t="s">
        <v>76</v>
      </c>
      <c r="AY1107" s="265" t="s">
        <v>171</v>
      </c>
    </row>
    <row r="1108" s="14" customFormat="1">
      <c r="A1108" s="14"/>
      <c r="B1108" s="255"/>
      <c r="C1108" s="256"/>
      <c r="D1108" s="246" t="s">
        <v>182</v>
      </c>
      <c r="E1108" s="257" t="s">
        <v>1</v>
      </c>
      <c r="F1108" s="258" t="s">
        <v>1128</v>
      </c>
      <c r="G1108" s="256"/>
      <c r="H1108" s="259">
        <v>18.100000000000001</v>
      </c>
      <c r="I1108" s="260"/>
      <c r="J1108" s="256"/>
      <c r="K1108" s="256"/>
      <c r="L1108" s="261"/>
      <c r="M1108" s="262"/>
      <c r="N1108" s="263"/>
      <c r="O1108" s="263"/>
      <c r="P1108" s="263"/>
      <c r="Q1108" s="263"/>
      <c r="R1108" s="263"/>
      <c r="S1108" s="263"/>
      <c r="T1108" s="26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65" t="s">
        <v>182</v>
      </c>
      <c r="AU1108" s="265" t="s">
        <v>193</v>
      </c>
      <c r="AV1108" s="14" t="s">
        <v>85</v>
      </c>
      <c r="AW1108" s="14" t="s">
        <v>34</v>
      </c>
      <c r="AX1108" s="14" t="s">
        <v>76</v>
      </c>
      <c r="AY1108" s="265" t="s">
        <v>171</v>
      </c>
    </row>
    <row r="1109" s="14" customFormat="1">
      <c r="A1109" s="14"/>
      <c r="B1109" s="255"/>
      <c r="C1109" s="256"/>
      <c r="D1109" s="246" t="s">
        <v>182</v>
      </c>
      <c r="E1109" s="257" t="s">
        <v>1</v>
      </c>
      <c r="F1109" s="258" t="s">
        <v>1129</v>
      </c>
      <c r="G1109" s="256"/>
      <c r="H1109" s="259">
        <v>14.9</v>
      </c>
      <c r="I1109" s="260"/>
      <c r="J1109" s="256"/>
      <c r="K1109" s="256"/>
      <c r="L1109" s="261"/>
      <c r="M1109" s="262"/>
      <c r="N1109" s="263"/>
      <c r="O1109" s="263"/>
      <c r="P1109" s="263"/>
      <c r="Q1109" s="263"/>
      <c r="R1109" s="263"/>
      <c r="S1109" s="263"/>
      <c r="T1109" s="26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65" t="s">
        <v>182</v>
      </c>
      <c r="AU1109" s="265" t="s">
        <v>193</v>
      </c>
      <c r="AV1109" s="14" t="s">
        <v>85</v>
      </c>
      <c r="AW1109" s="14" t="s">
        <v>34</v>
      </c>
      <c r="AX1109" s="14" t="s">
        <v>76</v>
      </c>
      <c r="AY1109" s="265" t="s">
        <v>171</v>
      </c>
    </row>
    <row r="1110" s="2" customFormat="1" ht="16.5" customHeight="1">
      <c r="A1110" s="38"/>
      <c r="B1110" s="39"/>
      <c r="C1110" s="226" t="s">
        <v>1130</v>
      </c>
      <c r="D1110" s="226" t="s">
        <v>173</v>
      </c>
      <c r="E1110" s="227" t="s">
        <v>1131</v>
      </c>
      <c r="F1110" s="228" t="s">
        <v>1132</v>
      </c>
      <c r="G1110" s="229" t="s">
        <v>176</v>
      </c>
      <c r="H1110" s="230">
        <v>1.8380000000000001</v>
      </c>
      <c r="I1110" s="231"/>
      <c r="J1110" s="232">
        <f>ROUND(I1110*H1110,2)</f>
        <v>0</v>
      </c>
      <c r="K1110" s="228" t="s">
        <v>177</v>
      </c>
      <c r="L1110" s="44"/>
      <c r="M1110" s="233" t="s">
        <v>1</v>
      </c>
      <c r="N1110" s="234" t="s">
        <v>41</v>
      </c>
      <c r="O1110" s="91"/>
      <c r="P1110" s="235">
        <f>O1110*H1110</f>
        <v>0</v>
      </c>
      <c r="Q1110" s="235">
        <v>0</v>
      </c>
      <c r="R1110" s="235">
        <f>Q1110*H1110</f>
        <v>0</v>
      </c>
      <c r="S1110" s="235">
        <v>2.3999999999999999</v>
      </c>
      <c r="T1110" s="236">
        <f>S1110*H1110</f>
        <v>4.4112</v>
      </c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R1110" s="237" t="s">
        <v>178</v>
      </c>
      <c r="AT1110" s="237" t="s">
        <v>173</v>
      </c>
      <c r="AU1110" s="237" t="s">
        <v>193</v>
      </c>
      <c r="AY1110" s="17" t="s">
        <v>171</v>
      </c>
      <c r="BE1110" s="238">
        <f>IF(N1110="základní",J1110,0)</f>
        <v>0</v>
      </c>
      <c r="BF1110" s="238">
        <f>IF(N1110="snížená",J1110,0)</f>
        <v>0</v>
      </c>
      <c r="BG1110" s="238">
        <f>IF(N1110="zákl. přenesená",J1110,0)</f>
        <v>0</v>
      </c>
      <c r="BH1110" s="238">
        <f>IF(N1110="sníž. přenesená",J1110,0)</f>
        <v>0</v>
      </c>
      <c r="BI1110" s="238">
        <f>IF(N1110="nulová",J1110,0)</f>
        <v>0</v>
      </c>
      <c r="BJ1110" s="17" t="s">
        <v>83</v>
      </c>
      <c r="BK1110" s="238">
        <f>ROUND(I1110*H1110,2)</f>
        <v>0</v>
      </c>
      <c r="BL1110" s="17" t="s">
        <v>178</v>
      </c>
      <c r="BM1110" s="237" t="s">
        <v>1133</v>
      </c>
    </row>
    <row r="1111" s="2" customFormat="1">
      <c r="A1111" s="38"/>
      <c r="B1111" s="39"/>
      <c r="C1111" s="40"/>
      <c r="D1111" s="239" t="s">
        <v>180</v>
      </c>
      <c r="E1111" s="40"/>
      <c r="F1111" s="240" t="s">
        <v>1134</v>
      </c>
      <c r="G1111" s="40"/>
      <c r="H1111" s="40"/>
      <c r="I1111" s="241"/>
      <c r="J1111" s="40"/>
      <c r="K1111" s="40"/>
      <c r="L1111" s="44"/>
      <c r="M1111" s="242"/>
      <c r="N1111" s="243"/>
      <c r="O1111" s="91"/>
      <c r="P1111" s="91"/>
      <c r="Q1111" s="91"/>
      <c r="R1111" s="91"/>
      <c r="S1111" s="91"/>
      <c r="T1111" s="92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T1111" s="17" t="s">
        <v>180</v>
      </c>
      <c r="AU1111" s="17" t="s">
        <v>193</v>
      </c>
    </row>
    <row r="1112" s="13" customFormat="1">
      <c r="A1112" s="13"/>
      <c r="B1112" s="244"/>
      <c r="C1112" s="245"/>
      <c r="D1112" s="246" t="s">
        <v>182</v>
      </c>
      <c r="E1112" s="247" t="s">
        <v>1</v>
      </c>
      <c r="F1112" s="248" t="s">
        <v>183</v>
      </c>
      <c r="G1112" s="245"/>
      <c r="H1112" s="247" t="s">
        <v>1</v>
      </c>
      <c r="I1112" s="249"/>
      <c r="J1112" s="245"/>
      <c r="K1112" s="245"/>
      <c r="L1112" s="250"/>
      <c r="M1112" s="251"/>
      <c r="N1112" s="252"/>
      <c r="O1112" s="252"/>
      <c r="P1112" s="252"/>
      <c r="Q1112" s="252"/>
      <c r="R1112" s="252"/>
      <c r="S1112" s="252"/>
      <c r="T1112" s="25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54" t="s">
        <v>182</v>
      </c>
      <c r="AU1112" s="254" t="s">
        <v>193</v>
      </c>
      <c r="AV1112" s="13" t="s">
        <v>83</v>
      </c>
      <c r="AW1112" s="13" t="s">
        <v>34</v>
      </c>
      <c r="AX1112" s="13" t="s">
        <v>76</v>
      </c>
      <c r="AY1112" s="254" t="s">
        <v>171</v>
      </c>
    </row>
    <row r="1113" s="13" customFormat="1">
      <c r="A1113" s="13"/>
      <c r="B1113" s="244"/>
      <c r="C1113" s="245"/>
      <c r="D1113" s="246" t="s">
        <v>182</v>
      </c>
      <c r="E1113" s="247" t="s">
        <v>1</v>
      </c>
      <c r="F1113" s="248" t="s">
        <v>184</v>
      </c>
      <c r="G1113" s="245"/>
      <c r="H1113" s="247" t="s">
        <v>1</v>
      </c>
      <c r="I1113" s="249"/>
      <c r="J1113" s="245"/>
      <c r="K1113" s="245"/>
      <c r="L1113" s="250"/>
      <c r="M1113" s="251"/>
      <c r="N1113" s="252"/>
      <c r="O1113" s="252"/>
      <c r="P1113" s="252"/>
      <c r="Q1113" s="252"/>
      <c r="R1113" s="252"/>
      <c r="S1113" s="252"/>
      <c r="T1113" s="25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54" t="s">
        <v>182</v>
      </c>
      <c r="AU1113" s="254" t="s">
        <v>193</v>
      </c>
      <c r="AV1113" s="13" t="s">
        <v>83</v>
      </c>
      <c r="AW1113" s="13" t="s">
        <v>34</v>
      </c>
      <c r="AX1113" s="13" t="s">
        <v>76</v>
      </c>
      <c r="AY1113" s="254" t="s">
        <v>171</v>
      </c>
    </row>
    <row r="1114" s="13" customFormat="1">
      <c r="A1114" s="13"/>
      <c r="B1114" s="244"/>
      <c r="C1114" s="245"/>
      <c r="D1114" s="246" t="s">
        <v>182</v>
      </c>
      <c r="E1114" s="247" t="s">
        <v>1</v>
      </c>
      <c r="F1114" s="248" t="s">
        <v>183</v>
      </c>
      <c r="G1114" s="245"/>
      <c r="H1114" s="247" t="s">
        <v>1</v>
      </c>
      <c r="I1114" s="249"/>
      <c r="J1114" s="245"/>
      <c r="K1114" s="245"/>
      <c r="L1114" s="250"/>
      <c r="M1114" s="251"/>
      <c r="N1114" s="252"/>
      <c r="O1114" s="252"/>
      <c r="P1114" s="252"/>
      <c r="Q1114" s="252"/>
      <c r="R1114" s="252"/>
      <c r="S1114" s="252"/>
      <c r="T1114" s="25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54" t="s">
        <v>182</v>
      </c>
      <c r="AU1114" s="254" t="s">
        <v>193</v>
      </c>
      <c r="AV1114" s="13" t="s">
        <v>83</v>
      </c>
      <c r="AW1114" s="13" t="s">
        <v>34</v>
      </c>
      <c r="AX1114" s="13" t="s">
        <v>76</v>
      </c>
      <c r="AY1114" s="254" t="s">
        <v>171</v>
      </c>
    </row>
    <row r="1115" s="13" customFormat="1">
      <c r="A1115" s="13"/>
      <c r="B1115" s="244"/>
      <c r="C1115" s="245"/>
      <c r="D1115" s="246" t="s">
        <v>182</v>
      </c>
      <c r="E1115" s="247" t="s">
        <v>1</v>
      </c>
      <c r="F1115" s="248" t="s">
        <v>184</v>
      </c>
      <c r="G1115" s="245"/>
      <c r="H1115" s="247" t="s">
        <v>1</v>
      </c>
      <c r="I1115" s="249"/>
      <c r="J1115" s="245"/>
      <c r="K1115" s="245"/>
      <c r="L1115" s="250"/>
      <c r="M1115" s="251"/>
      <c r="N1115" s="252"/>
      <c r="O1115" s="252"/>
      <c r="P1115" s="252"/>
      <c r="Q1115" s="252"/>
      <c r="R1115" s="252"/>
      <c r="S1115" s="252"/>
      <c r="T1115" s="25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54" t="s">
        <v>182</v>
      </c>
      <c r="AU1115" s="254" t="s">
        <v>193</v>
      </c>
      <c r="AV1115" s="13" t="s">
        <v>83</v>
      </c>
      <c r="AW1115" s="13" t="s">
        <v>34</v>
      </c>
      <c r="AX1115" s="13" t="s">
        <v>76</v>
      </c>
      <c r="AY1115" s="254" t="s">
        <v>171</v>
      </c>
    </row>
    <row r="1116" s="13" customFormat="1">
      <c r="A1116" s="13"/>
      <c r="B1116" s="244"/>
      <c r="C1116" s="245"/>
      <c r="D1116" s="246" t="s">
        <v>182</v>
      </c>
      <c r="E1116" s="247" t="s">
        <v>1</v>
      </c>
      <c r="F1116" s="248" t="s">
        <v>186</v>
      </c>
      <c r="G1116" s="245"/>
      <c r="H1116" s="247" t="s">
        <v>1</v>
      </c>
      <c r="I1116" s="249"/>
      <c r="J1116" s="245"/>
      <c r="K1116" s="245"/>
      <c r="L1116" s="250"/>
      <c r="M1116" s="251"/>
      <c r="N1116" s="252"/>
      <c r="O1116" s="252"/>
      <c r="P1116" s="252"/>
      <c r="Q1116" s="252"/>
      <c r="R1116" s="252"/>
      <c r="S1116" s="252"/>
      <c r="T1116" s="25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54" t="s">
        <v>182</v>
      </c>
      <c r="AU1116" s="254" t="s">
        <v>193</v>
      </c>
      <c r="AV1116" s="13" t="s">
        <v>83</v>
      </c>
      <c r="AW1116" s="13" t="s">
        <v>34</v>
      </c>
      <c r="AX1116" s="13" t="s">
        <v>76</v>
      </c>
      <c r="AY1116" s="254" t="s">
        <v>171</v>
      </c>
    </row>
    <row r="1117" s="14" customFormat="1">
      <c r="A1117" s="14"/>
      <c r="B1117" s="255"/>
      <c r="C1117" s="256"/>
      <c r="D1117" s="246" t="s">
        <v>182</v>
      </c>
      <c r="E1117" s="257" t="s">
        <v>1</v>
      </c>
      <c r="F1117" s="258" t="s">
        <v>1135</v>
      </c>
      <c r="G1117" s="256"/>
      <c r="H1117" s="259">
        <v>1.8374999999999999</v>
      </c>
      <c r="I1117" s="260"/>
      <c r="J1117" s="256"/>
      <c r="K1117" s="256"/>
      <c r="L1117" s="261"/>
      <c r="M1117" s="262"/>
      <c r="N1117" s="263"/>
      <c r="O1117" s="263"/>
      <c r="P1117" s="263"/>
      <c r="Q1117" s="263"/>
      <c r="R1117" s="263"/>
      <c r="S1117" s="263"/>
      <c r="T1117" s="26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65" t="s">
        <v>182</v>
      </c>
      <c r="AU1117" s="265" t="s">
        <v>193</v>
      </c>
      <c r="AV1117" s="14" t="s">
        <v>85</v>
      </c>
      <c r="AW1117" s="14" t="s">
        <v>34</v>
      </c>
      <c r="AX1117" s="14" t="s">
        <v>76</v>
      </c>
      <c r="AY1117" s="265" t="s">
        <v>171</v>
      </c>
    </row>
    <row r="1118" s="2" customFormat="1" ht="24.15" customHeight="1">
      <c r="A1118" s="38"/>
      <c r="B1118" s="39"/>
      <c r="C1118" s="226" t="s">
        <v>1136</v>
      </c>
      <c r="D1118" s="226" t="s">
        <v>173</v>
      </c>
      <c r="E1118" s="227" t="s">
        <v>1137</v>
      </c>
      <c r="F1118" s="228" t="s">
        <v>1138</v>
      </c>
      <c r="G1118" s="229" t="s">
        <v>292</v>
      </c>
      <c r="H1118" s="230">
        <v>7.3949999999999996</v>
      </c>
      <c r="I1118" s="231"/>
      <c r="J1118" s="232">
        <f>ROUND(I1118*H1118,2)</f>
        <v>0</v>
      </c>
      <c r="K1118" s="228" t="s">
        <v>177</v>
      </c>
      <c r="L1118" s="44"/>
      <c r="M1118" s="233" t="s">
        <v>1</v>
      </c>
      <c r="N1118" s="234" t="s">
        <v>41</v>
      </c>
      <c r="O1118" s="91"/>
      <c r="P1118" s="235">
        <f>O1118*H1118</f>
        <v>0</v>
      </c>
      <c r="Q1118" s="235">
        <v>0</v>
      </c>
      <c r="R1118" s="235">
        <f>Q1118*H1118</f>
        <v>0</v>
      </c>
      <c r="S1118" s="235">
        <v>0.20799999999999999</v>
      </c>
      <c r="T1118" s="236">
        <f>S1118*H1118</f>
        <v>1.5381599999999998</v>
      </c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R1118" s="237" t="s">
        <v>178</v>
      </c>
      <c r="AT1118" s="237" t="s">
        <v>173</v>
      </c>
      <c r="AU1118" s="237" t="s">
        <v>193</v>
      </c>
      <c r="AY1118" s="17" t="s">
        <v>171</v>
      </c>
      <c r="BE1118" s="238">
        <f>IF(N1118="základní",J1118,0)</f>
        <v>0</v>
      </c>
      <c r="BF1118" s="238">
        <f>IF(N1118="snížená",J1118,0)</f>
        <v>0</v>
      </c>
      <c r="BG1118" s="238">
        <f>IF(N1118="zákl. přenesená",J1118,0)</f>
        <v>0</v>
      </c>
      <c r="BH1118" s="238">
        <f>IF(N1118="sníž. přenesená",J1118,0)</f>
        <v>0</v>
      </c>
      <c r="BI1118" s="238">
        <f>IF(N1118="nulová",J1118,0)</f>
        <v>0</v>
      </c>
      <c r="BJ1118" s="17" t="s">
        <v>83</v>
      </c>
      <c r="BK1118" s="238">
        <f>ROUND(I1118*H1118,2)</f>
        <v>0</v>
      </c>
      <c r="BL1118" s="17" t="s">
        <v>178</v>
      </c>
      <c r="BM1118" s="237" t="s">
        <v>1139</v>
      </c>
    </row>
    <row r="1119" s="2" customFormat="1">
      <c r="A1119" s="38"/>
      <c r="B1119" s="39"/>
      <c r="C1119" s="40"/>
      <c r="D1119" s="239" t="s">
        <v>180</v>
      </c>
      <c r="E1119" s="40"/>
      <c r="F1119" s="240" t="s">
        <v>1140</v>
      </c>
      <c r="G1119" s="40"/>
      <c r="H1119" s="40"/>
      <c r="I1119" s="241"/>
      <c r="J1119" s="40"/>
      <c r="K1119" s="40"/>
      <c r="L1119" s="44"/>
      <c r="M1119" s="242"/>
      <c r="N1119" s="243"/>
      <c r="O1119" s="91"/>
      <c r="P1119" s="91"/>
      <c r="Q1119" s="91"/>
      <c r="R1119" s="91"/>
      <c r="S1119" s="91"/>
      <c r="T1119" s="92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T1119" s="17" t="s">
        <v>180</v>
      </c>
      <c r="AU1119" s="17" t="s">
        <v>193</v>
      </c>
    </row>
    <row r="1120" s="13" customFormat="1">
      <c r="A1120" s="13"/>
      <c r="B1120" s="244"/>
      <c r="C1120" s="245"/>
      <c r="D1120" s="246" t="s">
        <v>182</v>
      </c>
      <c r="E1120" s="247" t="s">
        <v>1</v>
      </c>
      <c r="F1120" s="248" t="s">
        <v>183</v>
      </c>
      <c r="G1120" s="245"/>
      <c r="H1120" s="247" t="s">
        <v>1</v>
      </c>
      <c r="I1120" s="249"/>
      <c r="J1120" s="245"/>
      <c r="K1120" s="245"/>
      <c r="L1120" s="250"/>
      <c r="M1120" s="251"/>
      <c r="N1120" s="252"/>
      <c r="O1120" s="252"/>
      <c r="P1120" s="252"/>
      <c r="Q1120" s="252"/>
      <c r="R1120" s="252"/>
      <c r="S1120" s="252"/>
      <c r="T1120" s="25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54" t="s">
        <v>182</v>
      </c>
      <c r="AU1120" s="254" t="s">
        <v>193</v>
      </c>
      <c r="AV1120" s="13" t="s">
        <v>83</v>
      </c>
      <c r="AW1120" s="13" t="s">
        <v>34</v>
      </c>
      <c r="AX1120" s="13" t="s">
        <v>76</v>
      </c>
      <c r="AY1120" s="254" t="s">
        <v>171</v>
      </c>
    </row>
    <row r="1121" s="13" customFormat="1">
      <c r="A1121" s="13"/>
      <c r="B1121" s="244"/>
      <c r="C1121" s="245"/>
      <c r="D1121" s="246" t="s">
        <v>182</v>
      </c>
      <c r="E1121" s="247" t="s">
        <v>1</v>
      </c>
      <c r="F1121" s="248" t="s">
        <v>184</v>
      </c>
      <c r="G1121" s="245"/>
      <c r="H1121" s="247" t="s">
        <v>1</v>
      </c>
      <c r="I1121" s="249"/>
      <c r="J1121" s="245"/>
      <c r="K1121" s="245"/>
      <c r="L1121" s="250"/>
      <c r="M1121" s="251"/>
      <c r="N1121" s="252"/>
      <c r="O1121" s="252"/>
      <c r="P1121" s="252"/>
      <c r="Q1121" s="252"/>
      <c r="R1121" s="252"/>
      <c r="S1121" s="252"/>
      <c r="T1121" s="25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4" t="s">
        <v>182</v>
      </c>
      <c r="AU1121" s="254" t="s">
        <v>193</v>
      </c>
      <c r="AV1121" s="13" t="s">
        <v>83</v>
      </c>
      <c r="AW1121" s="13" t="s">
        <v>34</v>
      </c>
      <c r="AX1121" s="13" t="s">
        <v>76</v>
      </c>
      <c r="AY1121" s="254" t="s">
        <v>171</v>
      </c>
    </row>
    <row r="1122" s="13" customFormat="1">
      <c r="A1122" s="13"/>
      <c r="B1122" s="244"/>
      <c r="C1122" s="245"/>
      <c r="D1122" s="246" t="s">
        <v>182</v>
      </c>
      <c r="E1122" s="247" t="s">
        <v>1</v>
      </c>
      <c r="F1122" s="248" t="s">
        <v>386</v>
      </c>
      <c r="G1122" s="245"/>
      <c r="H1122" s="247" t="s">
        <v>1</v>
      </c>
      <c r="I1122" s="249"/>
      <c r="J1122" s="245"/>
      <c r="K1122" s="245"/>
      <c r="L1122" s="250"/>
      <c r="M1122" s="251"/>
      <c r="N1122" s="252"/>
      <c r="O1122" s="252"/>
      <c r="P1122" s="252"/>
      <c r="Q1122" s="252"/>
      <c r="R1122" s="252"/>
      <c r="S1122" s="252"/>
      <c r="T1122" s="25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54" t="s">
        <v>182</v>
      </c>
      <c r="AU1122" s="254" t="s">
        <v>193</v>
      </c>
      <c r="AV1122" s="13" t="s">
        <v>83</v>
      </c>
      <c r="AW1122" s="13" t="s">
        <v>34</v>
      </c>
      <c r="AX1122" s="13" t="s">
        <v>76</v>
      </c>
      <c r="AY1122" s="254" t="s">
        <v>171</v>
      </c>
    </row>
    <row r="1123" s="14" customFormat="1">
      <c r="A1123" s="14"/>
      <c r="B1123" s="255"/>
      <c r="C1123" s="256"/>
      <c r="D1123" s="246" t="s">
        <v>182</v>
      </c>
      <c r="E1123" s="257" t="s">
        <v>1</v>
      </c>
      <c r="F1123" s="258" t="s">
        <v>1141</v>
      </c>
      <c r="G1123" s="256"/>
      <c r="H1123" s="259">
        <v>0.60099999999999998</v>
      </c>
      <c r="I1123" s="260"/>
      <c r="J1123" s="256"/>
      <c r="K1123" s="256"/>
      <c r="L1123" s="261"/>
      <c r="M1123" s="262"/>
      <c r="N1123" s="263"/>
      <c r="O1123" s="263"/>
      <c r="P1123" s="263"/>
      <c r="Q1123" s="263"/>
      <c r="R1123" s="263"/>
      <c r="S1123" s="263"/>
      <c r="T1123" s="26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65" t="s">
        <v>182</v>
      </c>
      <c r="AU1123" s="265" t="s">
        <v>193</v>
      </c>
      <c r="AV1123" s="14" t="s">
        <v>85</v>
      </c>
      <c r="AW1123" s="14" t="s">
        <v>34</v>
      </c>
      <c r="AX1123" s="14" t="s">
        <v>76</v>
      </c>
      <c r="AY1123" s="265" t="s">
        <v>171</v>
      </c>
    </row>
    <row r="1124" s="14" customFormat="1">
      <c r="A1124" s="14"/>
      <c r="B1124" s="255"/>
      <c r="C1124" s="256"/>
      <c r="D1124" s="246" t="s">
        <v>182</v>
      </c>
      <c r="E1124" s="257" t="s">
        <v>1</v>
      </c>
      <c r="F1124" s="258" t="s">
        <v>1142</v>
      </c>
      <c r="G1124" s="256"/>
      <c r="H1124" s="259">
        <v>0.69299999999999995</v>
      </c>
      <c r="I1124" s="260"/>
      <c r="J1124" s="256"/>
      <c r="K1124" s="256"/>
      <c r="L1124" s="261"/>
      <c r="M1124" s="262"/>
      <c r="N1124" s="263"/>
      <c r="O1124" s="263"/>
      <c r="P1124" s="263"/>
      <c r="Q1124" s="263"/>
      <c r="R1124" s="263"/>
      <c r="S1124" s="263"/>
      <c r="T1124" s="26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65" t="s">
        <v>182</v>
      </c>
      <c r="AU1124" s="265" t="s">
        <v>193</v>
      </c>
      <c r="AV1124" s="14" t="s">
        <v>85</v>
      </c>
      <c r="AW1124" s="14" t="s">
        <v>34</v>
      </c>
      <c r="AX1124" s="14" t="s">
        <v>76</v>
      </c>
      <c r="AY1124" s="265" t="s">
        <v>171</v>
      </c>
    </row>
    <row r="1125" s="14" customFormat="1">
      <c r="A1125" s="14"/>
      <c r="B1125" s="255"/>
      <c r="C1125" s="256"/>
      <c r="D1125" s="246" t="s">
        <v>182</v>
      </c>
      <c r="E1125" s="257" t="s">
        <v>1</v>
      </c>
      <c r="F1125" s="258" t="s">
        <v>1143</v>
      </c>
      <c r="G1125" s="256"/>
      <c r="H1125" s="259">
        <v>0.69299999999999995</v>
      </c>
      <c r="I1125" s="260"/>
      <c r="J1125" s="256"/>
      <c r="K1125" s="256"/>
      <c r="L1125" s="261"/>
      <c r="M1125" s="262"/>
      <c r="N1125" s="263"/>
      <c r="O1125" s="263"/>
      <c r="P1125" s="263"/>
      <c r="Q1125" s="263"/>
      <c r="R1125" s="263"/>
      <c r="S1125" s="263"/>
      <c r="T1125" s="26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65" t="s">
        <v>182</v>
      </c>
      <c r="AU1125" s="265" t="s">
        <v>193</v>
      </c>
      <c r="AV1125" s="14" t="s">
        <v>85</v>
      </c>
      <c r="AW1125" s="14" t="s">
        <v>34</v>
      </c>
      <c r="AX1125" s="14" t="s">
        <v>76</v>
      </c>
      <c r="AY1125" s="265" t="s">
        <v>171</v>
      </c>
    </row>
    <row r="1126" s="14" customFormat="1">
      <c r="A1126" s="14"/>
      <c r="B1126" s="255"/>
      <c r="C1126" s="256"/>
      <c r="D1126" s="246" t="s">
        <v>182</v>
      </c>
      <c r="E1126" s="257" t="s">
        <v>1</v>
      </c>
      <c r="F1126" s="258" t="s">
        <v>1144</v>
      </c>
      <c r="G1126" s="256"/>
      <c r="H1126" s="259">
        <v>5.4080000000000004</v>
      </c>
      <c r="I1126" s="260"/>
      <c r="J1126" s="256"/>
      <c r="K1126" s="256"/>
      <c r="L1126" s="261"/>
      <c r="M1126" s="262"/>
      <c r="N1126" s="263"/>
      <c r="O1126" s="263"/>
      <c r="P1126" s="263"/>
      <c r="Q1126" s="263"/>
      <c r="R1126" s="263"/>
      <c r="S1126" s="263"/>
      <c r="T1126" s="26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65" t="s">
        <v>182</v>
      </c>
      <c r="AU1126" s="265" t="s">
        <v>193</v>
      </c>
      <c r="AV1126" s="14" t="s">
        <v>85</v>
      </c>
      <c r="AW1126" s="14" t="s">
        <v>34</v>
      </c>
      <c r="AX1126" s="14" t="s">
        <v>76</v>
      </c>
      <c r="AY1126" s="265" t="s">
        <v>171</v>
      </c>
    </row>
    <row r="1127" s="2" customFormat="1" ht="24.15" customHeight="1">
      <c r="A1127" s="38"/>
      <c r="B1127" s="39"/>
      <c r="C1127" s="226" t="s">
        <v>1145</v>
      </c>
      <c r="D1127" s="226" t="s">
        <v>173</v>
      </c>
      <c r="E1127" s="227" t="s">
        <v>1146</v>
      </c>
      <c r="F1127" s="228" t="s">
        <v>1147</v>
      </c>
      <c r="G1127" s="229" t="s">
        <v>292</v>
      </c>
      <c r="H1127" s="230">
        <v>50.929000000000002</v>
      </c>
      <c r="I1127" s="231"/>
      <c r="J1127" s="232">
        <f>ROUND(I1127*H1127,2)</f>
        <v>0</v>
      </c>
      <c r="K1127" s="228" t="s">
        <v>177</v>
      </c>
      <c r="L1127" s="44"/>
      <c r="M1127" s="233" t="s">
        <v>1</v>
      </c>
      <c r="N1127" s="234" t="s">
        <v>41</v>
      </c>
      <c r="O1127" s="91"/>
      <c r="P1127" s="235">
        <f>O1127*H1127</f>
        <v>0</v>
      </c>
      <c r="Q1127" s="235">
        <v>0</v>
      </c>
      <c r="R1127" s="235">
        <f>Q1127*H1127</f>
        <v>0</v>
      </c>
      <c r="S1127" s="235">
        <v>0.308</v>
      </c>
      <c r="T1127" s="236">
        <f>S1127*H1127</f>
        <v>15.686132000000001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237" t="s">
        <v>178</v>
      </c>
      <c r="AT1127" s="237" t="s">
        <v>173</v>
      </c>
      <c r="AU1127" s="237" t="s">
        <v>193</v>
      </c>
      <c r="AY1127" s="17" t="s">
        <v>171</v>
      </c>
      <c r="BE1127" s="238">
        <f>IF(N1127="základní",J1127,0)</f>
        <v>0</v>
      </c>
      <c r="BF1127" s="238">
        <f>IF(N1127="snížená",J1127,0)</f>
        <v>0</v>
      </c>
      <c r="BG1127" s="238">
        <f>IF(N1127="zákl. přenesená",J1127,0)</f>
        <v>0</v>
      </c>
      <c r="BH1127" s="238">
        <f>IF(N1127="sníž. přenesená",J1127,0)</f>
        <v>0</v>
      </c>
      <c r="BI1127" s="238">
        <f>IF(N1127="nulová",J1127,0)</f>
        <v>0</v>
      </c>
      <c r="BJ1127" s="17" t="s">
        <v>83</v>
      </c>
      <c r="BK1127" s="238">
        <f>ROUND(I1127*H1127,2)</f>
        <v>0</v>
      </c>
      <c r="BL1127" s="17" t="s">
        <v>178</v>
      </c>
      <c r="BM1127" s="237" t="s">
        <v>1148</v>
      </c>
    </row>
    <row r="1128" s="2" customFormat="1">
      <c r="A1128" s="38"/>
      <c r="B1128" s="39"/>
      <c r="C1128" s="40"/>
      <c r="D1128" s="239" t="s">
        <v>180</v>
      </c>
      <c r="E1128" s="40"/>
      <c r="F1128" s="240" t="s">
        <v>1149</v>
      </c>
      <c r="G1128" s="40"/>
      <c r="H1128" s="40"/>
      <c r="I1128" s="241"/>
      <c r="J1128" s="40"/>
      <c r="K1128" s="40"/>
      <c r="L1128" s="44"/>
      <c r="M1128" s="242"/>
      <c r="N1128" s="243"/>
      <c r="O1128" s="91"/>
      <c r="P1128" s="91"/>
      <c r="Q1128" s="91"/>
      <c r="R1128" s="91"/>
      <c r="S1128" s="91"/>
      <c r="T1128" s="92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T1128" s="17" t="s">
        <v>180</v>
      </c>
      <c r="AU1128" s="17" t="s">
        <v>193</v>
      </c>
    </row>
    <row r="1129" s="13" customFormat="1">
      <c r="A1129" s="13"/>
      <c r="B1129" s="244"/>
      <c r="C1129" s="245"/>
      <c r="D1129" s="246" t="s">
        <v>182</v>
      </c>
      <c r="E1129" s="247" t="s">
        <v>1</v>
      </c>
      <c r="F1129" s="248" t="s">
        <v>183</v>
      </c>
      <c r="G1129" s="245"/>
      <c r="H1129" s="247" t="s">
        <v>1</v>
      </c>
      <c r="I1129" s="249"/>
      <c r="J1129" s="245"/>
      <c r="K1129" s="245"/>
      <c r="L1129" s="250"/>
      <c r="M1129" s="251"/>
      <c r="N1129" s="252"/>
      <c r="O1129" s="252"/>
      <c r="P1129" s="252"/>
      <c r="Q1129" s="252"/>
      <c r="R1129" s="252"/>
      <c r="S1129" s="252"/>
      <c r="T1129" s="25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54" t="s">
        <v>182</v>
      </c>
      <c r="AU1129" s="254" t="s">
        <v>193</v>
      </c>
      <c r="AV1129" s="13" t="s">
        <v>83</v>
      </c>
      <c r="AW1129" s="13" t="s">
        <v>34</v>
      </c>
      <c r="AX1129" s="13" t="s">
        <v>76</v>
      </c>
      <c r="AY1129" s="254" t="s">
        <v>171</v>
      </c>
    </row>
    <row r="1130" s="13" customFormat="1">
      <c r="A1130" s="13"/>
      <c r="B1130" s="244"/>
      <c r="C1130" s="245"/>
      <c r="D1130" s="246" t="s">
        <v>182</v>
      </c>
      <c r="E1130" s="247" t="s">
        <v>1</v>
      </c>
      <c r="F1130" s="248" t="s">
        <v>184</v>
      </c>
      <c r="G1130" s="245"/>
      <c r="H1130" s="247" t="s">
        <v>1</v>
      </c>
      <c r="I1130" s="249"/>
      <c r="J1130" s="245"/>
      <c r="K1130" s="245"/>
      <c r="L1130" s="250"/>
      <c r="M1130" s="251"/>
      <c r="N1130" s="252"/>
      <c r="O1130" s="252"/>
      <c r="P1130" s="252"/>
      <c r="Q1130" s="252"/>
      <c r="R1130" s="252"/>
      <c r="S1130" s="252"/>
      <c r="T1130" s="25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54" t="s">
        <v>182</v>
      </c>
      <c r="AU1130" s="254" t="s">
        <v>193</v>
      </c>
      <c r="AV1130" s="13" t="s">
        <v>83</v>
      </c>
      <c r="AW1130" s="13" t="s">
        <v>34</v>
      </c>
      <c r="AX1130" s="13" t="s">
        <v>76</v>
      </c>
      <c r="AY1130" s="254" t="s">
        <v>171</v>
      </c>
    </row>
    <row r="1131" s="13" customFormat="1">
      <c r="A1131" s="13"/>
      <c r="B1131" s="244"/>
      <c r="C1131" s="245"/>
      <c r="D1131" s="246" t="s">
        <v>182</v>
      </c>
      <c r="E1131" s="247" t="s">
        <v>1</v>
      </c>
      <c r="F1131" s="248" t="s">
        <v>386</v>
      </c>
      <c r="G1131" s="245"/>
      <c r="H1131" s="247" t="s">
        <v>1</v>
      </c>
      <c r="I1131" s="249"/>
      <c r="J1131" s="245"/>
      <c r="K1131" s="245"/>
      <c r="L1131" s="250"/>
      <c r="M1131" s="251"/>
      <c r="N1131" s="252"/>
      <c r="O1131" s="252"/>
      <c r="P1131" s="252"/>
      <c r="Q1131" s="252"/>
      <c r="R1131" s="252"/>
      <c r="S1131" s="252"/>
      <c r="T1131" s="25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54" t="s">
        <v>182</v>
      </c>
      <c r="AU1131" s="254" t="s">
        <v>193</v>
      </c>
      <c r="AV1131" s="13" t="s">
        <v>83</v>
      </c>
      <c r="AW1131" s="13" t="s">
        <v>34</v>
      </c>
      <c r="AX1131" s="13" t="s">
        <v>76</v>
      </c>
      <c r="AY1131" s="254" t="s">
        <v>171</v>
      </c>
    </row>
    <row r="1132" s="14" customFormat="1">
      <c r="A1132" s="14"/>
      <c r="B1132" s="255"/>
      <c r="C1132" s="256"/>
      <c r="D1132" s="246" t="s">
        <v>182</v>
      </c>
      <c r="E1132" s="257" t="s">
        <v>1</v>
      </c>
      <c r="F1132" s="258" t="s">
        <v>1150</v>
      </c>
      <c r="G1132" s="256"/>
      <c r="H1132" s="259">
        <v>37.518000000000001</v>
      </c>
      <c r="I1132" s="260"/>
      <c r="J1132" s="256"/>
      <c r="K1132" s="256"/>
      <c r="L1132" s="261"/>
      <c r="M1132" s="262"/>
      <c r="N1132" s="263"/>
      <c r="O1132" s="263"/>
      <c r="P1132" s="263"/>
      <c r="Q1132" s="263"/>
      <c r="R1132" s="263"/>
      <c r="S1132" s="263"/>
      <c r="T1132" s="26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65" t="s">
        <v>182</v>
      </c>
      <c r="AU1132" s="265" t="s">
        <v>193</v>
      </c>
      <c r="AV1132" s="14" t="s">
        <v>85</v>
      </c>
      <c r="AW1132" s="14" t="s">
        <v>34</v>
      </c>
      <c r="AX1132" s="14" t="s">
        <v>76</v>
      </c>
      <c r="AY1132" s="265" t="s">
        <v>171</v>
      </c>
    </row>
    <row r="1133" s="14" customFormat="1">
      <c r="A1133" s="14"/>
      <c r="B1133" s="255"/>
      <c r="C1133" s="256"/>
      <c r="D1133" s="246" t="s">
        <v>182</v>
      </c>
      <c r="E1133" s="257" t="s">
        <v>1</v>
      </c>
      <c r="F1133" s="258" t="s">
        <v>1151</v>
      </c>
      <c r="G1133" s="256"/>
      <c r="H1133" s="259">
        <v>7.6349999999999998</v>
      </c>
      <c r="I1133" s="260"/>
      <c r="J1133" s="256"/>
      <c r="K1133" s="256"/>
      <c r="L1133" s="261"/>
      <c r="M1133" s="262"/>
      <c r="N1133" s="263"/>
      <c r="O1133" s="263"/>
      <c r="P1133" s="263"/>
      <c r="Q1133" s="263"/>
      <c r="R1133" s="263"/>
      <c r="S1133" s="263"/>
      <c r="T1133" s="26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5" t="s">
        <v>182</v>
      </c>
      <c r="AU1133" s="265" t="s">
        <v>193</v>
      </c>
      <c r="AV1133" s="14" t="s">
        <v>85</v>
      </c>
      <c r="AW1133" s="14" t="s">
        <v>34</v>
      </c>
      <c r="AX1133" s="14" t="s">
        <v>76</v>
      </c>
      <c r="AY1133" s="265" t="s">
        <v>171</v>
      </c>
    </row>
    <row r="1134" s="14" customFormat="1">
      <c r="A1134" s="14"/>
      <c r="B1134" s="255"/>
      <c r="C1134" s="256"/>
      <c r="D1134" s="246" t="s">
        <v>182</v>
      </c>
      <c r="E1134" s="257" t="s">
        <v>1</v>
      </c>
      <c r="F1134" s="258" t="s">
        <v>1152</v>
      </c>
      <c r="G1134" s="256"/>
      <c r="H1134" s="259">
        <v>5.7759999999999998</v>
      </c>
      <c r="I1134" s="260"/>
      <c r="J1134" s="256"/>
      <c r="K1134" s="256"/>
      <c r="L1134" s="261"/>
      <c r="M1134" s="262"/>
      <c r="N1134" s="263"/>
      <c r="O1134" s="263"/>
      <c r="P1134" s="263"/>
      <c r="Q1134" s="263"/>
      <c r="R1134" s="263"/>
      <c r="S1134" s="263"/>
      <c r="T1134" s="26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65" t="s">
        <v>182</v>
      </c>
      <c r="AU1134" s="265" t="s">
        <v>193</v>
      </c>
      <c r="AV1134" s="14" t="s">
        <v>85</v>
      </c>
      <c r="AW1134" s="14" t="s">
        <v>34</v>
      </c>
      <c r="AX1134" s="14" t="s">
        <v>76</v>
      </c>
      <c r="AY1134" s="265" t="s">
        <v>171</v>
      </c>
    </row>
    <row r="1135" s="2" customFormat="1" ht="24.15" customHeight="1">
      <c r="A1135" s="38"/>
      <c r="B1135" s="39"/>
      <c r="C1135" s="226" t="s">
        <v>1153</v>
      </c>
      <c r="D1135" s="226" t="s">
        <v>173</v>
      </c>
      <c r="E1135" s="227" t="s">
        <v>1154</v>
      </c>
      <c r="F1135" s="228" t="s">
        <v>1155</v>
      </c>
      <c r="G1135" s="229" t="s">
        <v>292</v>
      </c>
      <c r="H1135" s="230">
        <v>25.375</v>
      </c>
      <c r="I1135" s="231"/>
      <c r="J1135" s="232">
        <f>ROUND(I1135*H1135,2)</f>
        <v>0</v>
      </c>
      <c r="K1135" s="228" t="s">
        <v>177</v>
      </c>
      <c r="L1135" s="44"/>
      <c r="M1135" s="233" t="s">
        <v>1</v>
      </c>
      <c r="N1135" s="234" t="s">
        <v>41</v>
      </c>
      <c r="O1135" s="91"/>
      <c r="P1135" s="235">
        <f>O1135*H1135</f>
        <v>0</v>
      </c>
      <c r="Q1135" s="235">
        <v>0</v>
      </c>
      <c r="R1135" s="235">
        <f>Q1135*H1135</f>
        <v>0</v>
      </c>
      <c r="S1135" s="235">
        <v>0.017999999999999999</v>
      </c>
      <c r="T1135" s="236">
        <f>S1135*H1135</f>
        <v>0.45674999999999999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237" t="s">
        <v>272</v>
      </c>
      <c r="AT1135" s="237" t="s">
        <v>173</v>
      </c>
      <c r="AU1135" s="237" t="s">
        <v>193</v>
      </c>
      <c r="AY1135" s="17" t="s">
        <v>171</v>
      </c>
      <c r="BE1135" s="238">
        <f>IF(N1135="základní",J1135,0)</f>
        <v>0</v>
      </c>
      <c r="BF1135" s="238">
        <f>IF(N1135="snížená",J1135,0)</f>
        <v>0</v>
      </c>
      <c r="BG1135" s="238">
        <f>IF(N1135="zákl. přenesená",J1135,0)</f>
        <v>0</v>
      </c>
      <c r="BH1135" s="238">
        <f>IF(N1135="sníž. přenesená",J1135,0)</f>
        <v>0</v>
      </c>
      <c r="BI1135" s="238">
        <f>IF(N1135="nulová",J1135,0)</f>
        <v>0</v>
      </c>
      <c r="BJ1135" s="17" t="s">
        <v>83</v>
      </c>
      <c r="BK1135" s="238">
        <f>ROUND(I1135*H1135,2)</f>
        <v>0</v>
      </c>
      <c r="BL1135" s="17" t="s">
        <v>272</v>
      </c>
      <c r="BM1135" s="237" t="s">
        <v>1156</v>
      </c>
    </row>
    <row r="1136" s="2" customFormat="1">
      <c r="A1136" s="38"/>
      <c r="B1136" s="39"/>
      <c r="C1136" s="40"/>
      <c r="D1136" s="239" t="s">
        <v>180</v>
      </c>
      <c r="E1136" s="40"/>
      <c r="F1136" s="240" t="s">
        <v>1157</v>
      </c>
      <c r="G1136" s="40"/>
      <c r="H1136" s="40"/>
      <c r="I1136" s="241"/>
      <c r="J1136" s="40"/>
      <c r="K1136" s="40"/>
      <c r="L1136" s="44"/>
      <c r="M1136" s="242"/>
      <c r="N1136" s="243"/>
      <c r="O1136" s="91"/>
      <c r="P1136" s="91"/>
      <c r="Q1136" s="91"/>
      <c r="R1136" s="91"/>
      <c r="S1136" s="91"/>
      <c r="T1136" s="92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T1136" s="17" t="s">
        <v>180</v>
      </c>
      <c r="AU1136" s="17" t="s">
        <v>193</v>
      </c>
    </row>
    <row r="1137" s="13" customFormat="1">
      <c r="A1137" s="13"/>
      <c r="B1137" s="244"/>
      <c r="C1137" s="245"/>
      <c r="D1137" s="246" t="s">
        <v>182</v>
      </c>
      <c r="E1137" s="247" t="s">
        <v>1</v>
      </c>
      <c r="F1137" s="248" t="s">
        <v>183</v>
      </c>
      <c r="G1137" s="245"/>
      <c r="H1137" s="247" t="s">
        <v>1</v>
      </c>
      <c r="I1137" s="249"/>
      <c r="J1137" s="245"/>
      <c r="K1137" s="245"/>
      <c r="L1137" s="250"/>
      <c r="M1137" s="251"/>
      <c r="N1137" s="252"/>
      <c r="O1137" s="252"/>
      <c r="P1137" s="252"/>
      <c r="Q1137" s="252"/>
      <c r="R1137" s="252"/>
      <c r="S1137" s="252"/>
      <c r="T1137" s="25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54" t="s">
        <v>182</v>
      </c>
      <c r="AU1137" s="254" t="s">
        <v>193</v>
      </c>
      <c r="AV1137" s="13" t="s">
        <v>83</v>
      </c>
      <c r="AW1137" s="13" t="s">
        <v>34</v>
      </c>
      <c r="AX1137" s="13" t="s">
        <v>76</v>
      </c>
      <c r="AY1137" s="254" t="s">
        <v>171</v>
      </c>
    </row>
    <row r="1138" s="13" customFormat="1">
      <c r="A1138" s="13"/>
      <c r="B1138" s="244"/>
      <c r="C1138" s="245"/>
      <c r="D1138" s="246" t="s">
        <v>182</v>
      </c>
      <c r="E1138" s="247" t="s">
        <v>1</v>
      </c>
      <c r="F1138" s="248" t="s">
        <v>184</v>
      </c>
      <c r="G1138" s="245"/>
      <c r="H1138" s="247" t="s">
        <v>1</v>
      </c>
      <c r="I1138" s="249"/>
      <c r="J1138" s="245"/>
      <c r="K1138" s="245"/>
      <c r="L1138" s="250"/>
      <c r="M1138" s="251"/>
      <c r="N1138" s="252"/>
      <c r="O1138" s="252"/>
      <c r="P1138" s="252"/>
      <c r="Q1138" s="252"/>
      <c r="R1138" s="252"/>
      <c r="S1138" s="252"/>
      <c r="T1138" s="25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54" t="s">
        <v>182</v>
      </c>
      <c r="AU1138" s="254" t="s">
        <v>193</v>
      </c>
      <c r="AV1138" s="13" t="s">
        <v>83</v>
      </c>
      <c r="AW1138" s="13" t="s">
        <v>34</v>
      </c>
      <c r="AX1138" s="13" t="s">
        <v>76</v>
      </c>
      <c r="AY1138" s="254" t="s">
        <v>171</v>
      </c>
    </row>
    <row r="1139" s="13" customFormat="1">
      <c r="A1139" s="13"/>
      <c r="B1139" s="244"/>
      <c r="C1139" s="245"/>
      <c r="D1139" s="246" t="s">
        <v>182</v>
      </c>
      <c r="E1139" s="247" t="s">
        <v>1</v>
      </c>
      <c r="F1139" s="248" t="s">
        <v>186</v>
      </c>
      <c r="G1139" s="245"/>
      <c r="H1139" s="247" t="s">
        <v>1</v>
      </c>
      <c r="I1139" s="249"/>
      <c r="J1139" s="245"/>
      <c r="K1139" s="245"/>
      <c r="L1139" s="250"/>
      <c r="M1139" s="251"/>
      <c r="N1139" s="252"/>
      <c r="O1139" s="252"/>
      <c r="P1139" s="252"/>
      <c r="Q1139" s="252"/>
      <c r="R1139" s="252"/>
      <c r="S1139" s="252"/>
      <c r="T1139" s="25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54" t="s">
        <v>182</v>
      </c>
      <c r="AU1139" s="254" t="s">
        <v>193</v>
      </c>
      <c r="AV1139" s="13" t="s">
        <v>83</v>
      </c>
      <c r="AW1139" s="13" t="s">
        <v>34</v>
      </c>
      <c r="AX1139" s="13" t="s">
        <v>76</v>
      </c>
      <c r="AY1139" s="254" t="s">
        <v>171</v>
      </c>
    </row>
    <row r="1140" s="14" customFormat="1">
      <c r="A1140" s="14"/>
      <c r="B1140" s="255"/>
      <c r="C1140" s="256"/>
      <c r="D1140" s="246" t="s">
        <v>182</v>
      </c>
      <c r="E1140" s="257" t="s">
        <v>1</v>
      </c>
      <c r="F1140" s="258" t="s">
        <v>1012</v>
      </c>
      <c r="G1140" s="256"/>
      <c r="H1140" s="259">
        <v>25.375</v>
      </c>
      <c r="I1140" s="260"/>
      <c r="J1140" s="256"/>
      <c r="K1140" s="256"/>
      <c r="L1140" s="261"/>
      <c r="M1140" s="262"/>
      <c r="N1140" s="263"/>
      <c r="O1140" s="263"/>
      <c r="P1140" s="263"/>
      <c r="Q1140" s="263"/>
      <c r="R1140" s="263"/>
      <c r="S1140" s="263"/>
      <c r="T1140" s="26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5" t="s">
        <v>182</v>
      </c>
      <c r="AU1140" s="265" t="s">
        <v>193</v>
      </c>
      <c r="AV1140" s="14" t="s">
        <v>85</v>
      </c>
      <c r="AW1140" s="14" t="s">
        <v>34</v>
      </c>
      <c r="AX1140" s="14" t="s">
        <v>76</v>
      </c>
      <c r="AY1140" s="265" t="s">
        <v>171</v>
      </c>
    </row>
    <row r="1141" s="2" customFormat="1" ht="24.15" customHeight="1">
      <c r="A1141" s="38"/>
      <c r="B1141" s="39"/>
      <c r="C1141" s="226" t="s">
        <v>1158</v>
      </c>
      <c r="D1141" s="226" t="s">
        <v>173</v>
      </c>
      <c r="E1141" s="227" t="s">
        <v>1159</v>
      </c>
      <c r="F1141" s="228" t="s">
        <v>1160</v>
      </c>
      <c r="G1141" s="229" t="s">
        <v>292</v>
      </c>
      <c r="H1141" s="230">
        <v>9.5850000000000009</v>
      </c>
      <c r="I1141" s="231"/>
      <c r="J1141" s="232">
        <f>ROUND(I1141*H1141,2)</f>
        <v>0</v>
      </c>
      <c r="K1141" s="228" t="s">
        <v>177</v>
      </c>
      <c r="L1141" s="44"/>
      <c r="M1141" s="233" t="s">
        <v>1</v>
      </c>
      <c r="N1141" s="234" t="s">
        <v>41</v>
      </c>
      <c r="O1141" s="91"/>
      <c r="P1141" s="235">
        <f>O1141*H1141</f>
        <v>0</v>
      </c>
      <c r="Q1141" s="235">
        <v>0</v>
      </c>
      <c r="R1141" s="235">
        <f>Q1141*H1141</f>
        <v>0</v>
      </c>
      <c r="S1141" s="235">
        <v>0.055</v>
      </c>
      <c r="T1141" s="236">
        <f>S1141*H1141</f>
        <v>0.52717500000000006</v>
      </c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R1141" s="237" t="s">
        <v>178</v>
      </c>
      <c r="AT1141" s="237" t="s">
        <v>173</v>
      </c>
      <c r="AU1141" s="237" t="s">
        <v>193</v>
      </c>
      <c r="AY1141" s="17" t="s">
        <v>171</v>
      </c>
      <c r="BE1141" s="238">
        <f>IF(N1141="základní",J1141,0)</f>
        <v>0</v>
      </c>
      <c r="BF1141" s="238">
        <f>IF(N1141="snížená",J1141,0)</f>
        <v>0</v>
      </c>
      <c r="BG1141" s="238">
        <f>IF(N1141="zákl. přenesená",J1141,0)</f>
        <v>0</v>
      </c>
      <c r="BH1141" s="238">
        <f>IF(N1141="sníž. přenesená",J1141,0)</f>
        <v>0</v>
      </c>
      <c r="BI1141" s="238">
        <f>IF(N1141="nulová",J1141,0)</f>
        <v>0</v>
      </c>
      <c r="BJ1141" s="17" t="s">
        <v>83</v>
      </c>
      <c r="BK1141" s="238">
        <f>ROUND(I1141*H1141,2)</f>
        <v>0</v>
      </c>
      <c r="BL1141" s="17" t="s">
        <v>178</v>
      </c>
      <c r="BM1141" s="237" t="s">
        <v>1161</v>
      </c>
    </row>
    <row r="1142" s="2" customFormat="1">
      <c r="A1142" s="38"/>
      <c r="B1142" s="39"/>
      <c r="C1142" s="40"/>
      <c r="D1142" s="239" t="s">
        <v>180</v>
      </c>
      <c r="E1142" s="40"/>
      <c r="F1142" s="240" t="s">
        <v>1162</v>
      </c>
      <c r="G1142" s="40"/>
      <c r="H1142" s="40"/>
      <c r="I1142" s="241"/>
      <c r="J1142" s="40"/>
      <c r="K1142" s="40"/>
      <c r="L1142" s="44"/>
      <c r="M1142" s="242"/>
      <c r="N1142" s="243"/>
      <c r="O1142" s="91"/>
      <c r="P1142" s="91"/>
      <c r="Q1142" s="91"/>
      <c r="R1142" s="91"/>
      <c r="S1142" s="91"/>
      <c r="T1142" s="92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T1142" s="17" t="s">
        <v>180</v>
      </c>
      <c r="AU1142" s="17" t="s">
        <v>193</v>
      </c>
    </row>
    <row r="1143" s="13" customFormat="1">
      <c r="A1143" s="13"/>
      <c r="B1143" s="244"/>
      <c r="C1143" s="245"/>
      <c r="D1143" s="246" t="s">
        <v>182</v>
      </c>
      <c r="E1143" s="247" t="s">
        <v>1</v>
      </c>
      <c r="F1143" s="248" t="s">
        <v>236</v>
      </c>
      <c r="G1143" s="245"/>
      <c r="H1143" s="247" t="s">
        <v>1</v>
      </c>
      <c r="I1143" s="249"/>
      <c r="J1143" s="245"/>
      <c r="K1143" s="245"/>
      <c r="L1143" s="250"/>
      <c r="M1143" s="251"/>
      <c r="N1143" s="252"/>
      <c r="O1143" s="252"/>
      <c r="P1143" s="252"/>
      <c r="Q1143" s="252"/>
      <c r="R1143" s="252"/>
      <c r="S1143" s="252"/>
      <c r="T1143" s="25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54" t="s">
        <v>182</v>
      </c>
      <c r="AU1143" s="254" t="s">
        <v>193</v>
      </c>
      <c r="AV1143" s="13" t="s">
        <v>83</v>
      </c>
      <c r="AW1143" s="13" t="s">
        <v>34</v>
      </c>
      <c r="AX1143" s="13" t="s">
        <v>76</v>
      </c>
      <c r="AY1143" s="254" t="s">
        <v>171</v>
      </c>
    </row>
    <row r="1144" s="13" customFormat="1">
      <c r="A1144" s="13"/>
      <c r="B1144" s="244"/>
      <c r="C1144" s="245"/>
      <c r="D1144" s="246" t="s">
        <v>182</v>
      </c>
      <c r="E1144" s="247" t="s">
        <v>1</v>
      </c>
      <c r="F1144" s="248" t="s">
        <v>184</v>
      </c>
      <c r="G1144" s="245"/>
      <c r="H1144" s="247" t="s">
        <v>1</v>
      </c>
      <c r="I1144" s="249"/>
      <c r="J1144" s="245"/>
      <c r="K1144" s="245"/>
      <c r="L1144" s="250"/>
      <c r="M1144" s="251"/>
      <c r="N1144" s="252"/>
      <c r="O1144" s="252"/>
      <c r="P1144" s="252"/>
      <c r="Q1144" s="252"/>
      <c r="R1144" s="252"/>
      <c r="S1144" s="252"/>
      <c r="T1144" s="25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54" t="s">
        <v>182</v>
      </c>
      <c r="AU1144" s="254" t="s">
        <v>193</v>
      </c>
      <c r="AV1144" s="13" t="s">
        <v>83</v>
      </c>
      <c r="AW1144" s="13" t="s">
        <v>34</v>
      </c>
      <c r="AX1144" s="13" t="s">
        <v>76</v>
      </c>
      <c r="AY1144" s="254" t="s">
        <v>171</v>
      </c>
    </row>
    <row r="1145" s="13" customFormat="1">
      <c r="A1145" s="13"/>
      <c r="B1145" s="244"/>
      <c r="C1145" s="245"/>
      <c r="D1145" s="246" t="s">
        <v>182</v>
      </c>
      <c r="E1145" s="247" t="s">
        <v>1</v>
      </c>
      <c r="F1145" s="248" t="s">
        <v>592</v>
      </c>
      <c r="G1145" s="245"/>
      <c r="H1145" s="247" t="s">
        <v>1</v>
      </c>
      <c r="I1145" s="249"/>
      <c r="J1145" s="245"/>
      <c r="K1145" s="245"/>
      <c r="L1145" s="250"/>
      <c r="M1145" s="251"/>
      <c r="N1145" s="252"/>
      <c r="O1145" s="252"/>
      <c r="P1145" s="252"/>
      <c r="Q1145" s="252"/>
      <c r="R1145" s="252"/>
      <c r="S1145" s="252"/>
      <c r="T1145" s="25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4" t="s">
        <v>182</v>
      </c>
      <c r="AU1145" s="254" t="s">
        <v>193</v>
      </c>
      <c r="AV1145" s="13" t="s">
        <v>83</v>
      </c>
      <c r="AW1145" s="13" t="s">
        <v>34</v>
      </c>
      <c r="AX1145" s="13" t="s">
        <v>76</v>
      </c>
      <c r="AY1145" s="254" t="s">
        <v>171</v>
      </c>
    </row>
    <row r="1146" s="14" customFormat="1">
      <c r="A1146" s="14"/>
      <c r="B1146" s="255"/>
      <c r="C1146" s="256"/>
      <c r="D1146" s="246" t="s">
        <v>182</v>
      </c>
      <c r="E1146" s="257" t="s">
        <v>1</v>
      </c>
      <c r="F1146" s="258" t="s">
        <v>593</v>
      </c>
      <c r="G1146" s="256"/>
      <c r="H1146" s="259">
        <v>4.4850000000000003</v>
      </c>
      <c r="I1146" s="260"/>
      <c r="J1146" s="256"/>
      <c r="K1146" s="256"/>
      <c r="L1146" s="261"/>
      <c r="M1146" s="262"/>
      <c r="N1146" s="263"/>
      <c r="O1146" s="263"/>
      <c r="P1146" s="263"/>
      <c r="Q1146" s="263"/>
      <c r="R1146" s="263"/>
      <c r="S1146" s="263"/>
      <c r="T1146" s="26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5" t="s">
        <v>182</v>
      </c>
      <c r="AU1146" s="265" t="s">
        <v>193</v>
      </c>
      <c r="AV1146" s="14" t="s">
        <v>85</v>
      </c>
      <c r="AW1146" s="14" t="s">
        <v>34</v>
      </c>
      <c r="AX1146" s="14" t="s">
        <v>76</v>
      </c>
      <c r="AY1146" s="265" t="s">
        <v>171</v>
      </c>
    </row>
    <row r="1147" s="14" customFormat="1">
      <c r="A1147" s="14"/>
      <c r="B1147" s="255"/>
      <c r="C1147" s="256"/>
      <c r="D1147" s="246" t="s">
        <v>182</v>
      </c>
      <c r="E1147" s="257" t="s">
        <v>1</v>
      </c>
      <c r="F1147" s="258" t="s">
        <v>594</v>
      </c>
      <c r="G1147" s="256"/>
      <c r="H1147" s="259">
        <v>5.0999999999999996</v>
      </c>
      <c r="I1147" s="260"/>
      <c r="J1147" s="256"/>
      <c r="K1147" s="256"/>
      <c r="L1147" s="261"/>
      <c r="M1147" s="262"/>
      <c r="N1147" s="263"/>
      <c r="O1147" s="263"/>
      <c r="P1147" s="263"/>
      <c r="Q1147" s="263"/>
      <c r="R1147" s="263"/>
      <c r="S1147" s="263"/>
      <c r="T1147" s="26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5" t="s">
        <v>182</v>
      </c>
      <c r="AU1147" s="265" t="s">
        <v>193</v>
      </c>
      <c r="AV1147" s="14" t="s">
        <v>85</v>
      </c>
      <c r="AW1147" s="14" t="s">
        <v>34</v>
      </c>
      <c r="AX1147" s="14" t="s">
        <v>76</v>
      </c>
      <c r="AY1147" s="265" t="s">
        <v>171</v>
      </c>
    </row>
    <row r="1148" s="2" customFormat="1" ht="24.15" customHeight="1">
      <c r="A1148" s="38"/>
      <c r="B1148" s="39"/>
      <c r="C1148" s="226" t="s">
        <v>1163</v>
      </c>
      <c r="D1148" s="226" t="s">
        <v>173</v>
      </c>
      <c r="E1148" s="227" t="s">
        <v>1164</v>
      </c>
      <c r="F1148" s="228" t="s">
        <v>1165</v>
      </c>
      <c r="G1148" s="229" t="s">
        <v>492</v>
      </c>
      <c r="H1148" s="230">
        <v>12</v>
      </c>
      <c r="I1148" s="231"/>
      <c r="J1148" s="232">
        <f>ROUND(I1148*H1148,2)</f>
        <v>0</v>
      </c>
      <c r="K1148" s="228" t="s">
        <v>177</v>
      </c>
      <c r="L1148" s="44"/>
      <c r="M1148" s="233" t="s">
        <v>1</v>
      </c>
      <c r="N1148" s="234" t="s">
        <v>41</v>
      </c>
      <c r="O1148" s="91"/>
      <c r="P1148" s="235">
        <f>O1148*H1148</f>
        <v>0</v>
      </c>
      <c r="Q1148" s="235">
        <v>0</v>
      </c>
      <c r="R1148" s="235">
        <f>Q1148*H1148</f>
        <v>0</v>
      </c>
      <c r="S1148" s="235">
        <v>0.001</v>
      </c>
      <c r="T1148" s="236">
        <f>S1148*H1148</f>
        <v>0.012</v>
      </c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R1148" s="237" t="s">
        <v>178</v>
      </c>
      <c r="AT1148" s="237" t="s">
        <v>173</v>
      </c>
      <c r="AU1148" s="237" t="s">
        <v>193</v>
      </c>
      <c r="AY1148" s="17" t="s">
        <v>171</v>
      </c>
      <c r="BE1148" s="238">
        <f>IF(N1148="základní",J1148,0)</f>
        <v>0</v>
      </c>
      <c r="BF1148" s="238">
        <f>IF(N1148="snížená",J1148,0)</f>
        <v>0</v>
      </c>
      <c r="BG1148" s="238">
        <f>IF(N1148="zákl. přenesená",J1148,0)</f>
        <v>0</v>
      </c>
      <c r="BH1148" s="238">
        <f>IF(N1148="sníž. přenesená",J1148,0)</f>
        <v>0</v>
      </c>
      <c r="BI1148" s="238">
        <f>IF(N1148="nulová",J1148,0)</f>
        <v>0</v>
      </c>
      <c r="BJ1148" s="17" t="s">
        <v>83</v>
      </c>
      <c r="BK1148" s="238">
        <f>ROUND(I1148*H1148,2)</f>
        <v>0</v>
      </c>
      <c r="BL1148" s="17" t="s">
        <v>178</v>
      </c>
      <c r="BM1148" s="237" t="s">
        <v>1166</v>
      </c>
    </row>
    <row r="1149" s="2" customFormat="1">
      <c r="A1149" s="38"/>
      <c r="B1149" s="39"/>
      <c r="C1149" s="40"/>
      <c r="D1149" s="239" t="s">
        <v>180</v>
      </c>
      <c r="E1149" s="40"/>
      <c r="F1149" s="240" t="s">
        <v>1167</v>
      </c>
      <c r="G1149" s="40"/>
      <c r="H1149" s="40"/>
      <c r="I1149" s="241"/>
      <c r="J1149" s="40"/>
      <c r="K1149" s="40"/>
      <c r="L1149" s="44"/>
      <c r="M1149" s="242"/>
      <c r="N1149" s="243"/>
      <c r="O1149" s="91"/>
      <c r="P1149" s="91"/>
      <c r="Q1149" s="91"/>
      <c r="R1149" s="91"/>
      <c r="S1149" s="91"/>
      <c r="T1149" s="92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T1149" s="17" t="s">
        <v>180</v>
      </c>
      <c r="AU1149" s="17" t="s">
        <v>193</v>
      </c>
    </row>
    <row r="1150" s="13" customFormat="1">
      <c r="A1150" s="13"/>
      <c r="B1150" s="244"/>
      <c r="C1150" s="245"/>
      <c r="D1150" s="246" t="s">
        <v>182</v>
      </c>
      <c r="E1150" s="247" t="s">
        <v>1</v>
      </c>
      <c r="F1150" s="248" t="s">
        <v>1168</v>
      </c>
      <c r="G1150" s="245"/>
      <c r="H1150" s="247" t="s">
        <v>1</v>
      </c>
      <c r="I1150" s="249"/>
      <c r="J1150" s="245"/>
      <c r="K1150" s="245"/>
      <c r="L1150" s="250"/>
      <c r="M1150" s="251"/>
      <c r="N1150" s="252"/>
      <c r="O1150" s="252"/>
      <c r="P1150" s="252"/>
      <c r="Q1150" s="252"/>
      <c r="R1150" s="252"/>
      <c r="S1150" s="252"/>
      <c r="T1150" s="25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54" t="s">
        <v>182</v>
      </c>
      <c r="AU1150" s="254" t="s">
        <v>193</v>
      </c>
      <c r="AV1150" s="13" t="s">
        <v>83</v>
      </c>
      <c r="AW1150" s="13" t="s">
        <v>34</v>
      </c>
      <c r="AX1150" s="13" t="s">
        <v>76</v>
      </c>
      <c r="AY1150" s="254" t="s">
        <v>171</v>
      </c>
    </row>
    <row r="1151" s="13" customFormat="1">
      <c r="A1151" s="13"/>
      <c r="B1151" s="244"/>
      <c r="C1151" s="245"/>
      <c r="D1151" s="246" t="s">
        <v>182</v>
      </c>
      <c r="E1151" s="247" t="s">
        <v>1</v>
      </c>
      <c r="F1151" s="248" t="s">
        <v>1169</v>
      </c>
      <c r="G1151" s="245"/>
      <c r="H1151" s="247" t="s">
        <v>1</v>
      </c>
      <c r="I1151" s="249"/>
      <c r="J1151" s="245"/>
      <c r="K1151" s="245"/>
      <c r="L1151" s="250"/>
      <c r="M1151" s="251"/>
      <c r="N1151" s="252"/>
      <c r="O1151" s="252"/>
      <c r="P1151" s="252"/>
      <c r="Q1151" s="252"/>
      <c r="R1151" s="252"/>
      <c r="S1151" s="252"/>
      <c r="T1151" s="25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54" t="s">
        <v>182</v>
      </c>
      <c r="AU1151" s="254" t="s">
        <v>193</v>
      </c>
      <c r="AV1151" s="13" t="s">
        <v>83</v>
      </c>
      <c r="AW1151" s="13" t="s">
        <v>34</v>
      </c>
      <c r="AX1151" s="13" t="s">
        <v>76</v>
      </c>
      <c r="AY1151" s="254" t="s">
        <v>171</v>
      </c>
    </row>
    <row r="1152" s="13" customFormat="1">
      <c r="A1152" s="13"/>
      <c r="B1152" s="244"/>
      <c r="C1152" s="245"/>
      <c r="D1152" s="246" t="s">
        <v>182</v>
      </c>
      <c r="E1152" s="247" t="s">
        <v>1</v>
      </c>
      <c r="F1152" s="248" t="s">
        <v>184</v>
      </c>
      <c r="G1152" s="245"/>
      <c r="H1152" s="247" t="s">
        <v>1</v>
      </c>
      <c r="I1152" s="249"/>
      <c r="J1152" s="245"/>
      <c r="K1152" s="245"/>
      <c r="L1152" s="250"/>
      <c r="M1152" s="251"/>
      <c r="N1152" s="252"/>
      <c r="O1152" s="252"/>
      <c r="P1152" s="252"/>
      <c r="Q1152" s="252"/>
      <c r="R1152" s="252"/>
      <c r="S1152" s="252"/>
      <c r="T1152" s="25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54" t="s">
        <v>182</v>
      </c>
      <c r="AU1152" s="254" t="s">
        <v>193</v>
      </c>
      <c r="AV1152" s="13" t="s">
        <v>83</v>
      </c>
      <c r="AW1152" s="13" t="s">
        <v>34</v>
      </c>
      <c r="AX1152" s="13" t="s">
        <v>76</v>
      </c>
      <c r="AY1152" s="254" t="s">
        <v>171</v>
      </c>
    </row>
    <row r="1153" s="14" customFormat="1">
      <c r="A1153" s="14"/>
      <c r="B1153" s="255"/>
      <c r="C1153" s="256"/>
      <c r="D1153" s="246" t="s">
        <v>182</v>
      </c>
      <c r="E1153" s="257" t="s">
        <v>1</v>
      </c>
      <c r="F1153" s="258" t="s">
        <v>8</v>
      </c>
      <c r="G1153" s="256"/>
      <c r="H1153" s="259">
        <v>12</v>
      </c>
      <c r="I1153" s="260"/>
      <c r="J1153" s="256"/>
      <c r="K1153" s="256"/>
      <c r="L1153" s="261"/>
      <c r="M1153" s="262"/>
      <c r="N1153" s="263"/>
      <c r="O1153" s="263"/>
      <c r="P1153" s="263"/>
      <c r="Q1153" s="263"/>
      <c r="R1153" s="263"/>
      <c r="S1153" s="263"/>
      <c r="T1153" s="26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5" t="s">
        <v>182</v>
      </c>
      <c r="AU1153" s="265" t="s">
        <v>193</v>
      </c>
      <c r="AV1153" s="14" t="s">
        <v>85</v>
      </c>
      <c r="AW1153" s="14" t="s">
        <v>34</v>
      </c>
      <c r="AX1153" s="14" t="s">
        <v>76</v>
      </c>
      <c r="AY1153" s="265" t="s">
        <v>171</v>
      </c>
    </row>
    <row r="1154" s="2" customFormat="1" ht="24.15" customHeight="1">
      <c r="A1154" s="38"/>
      <c r="B1154" s="39"/>
      <c r="C1154" s="226" t="s">
        <v>1170</v>
      </c>
      <c r="D1154" s="226" t="s">
        <v>173</v>
      </c>
      <c r="E1154" s="227" t="s">
        <v>1171</v>
      </c>
      <c r="F1154" s="228" t="s">
        <v>1172</v>
      </c>
      <c r="G1154" s="229" t="s">
        <v>492</v>
      </c>
      <c r="H1154" s="230">
        <v>8</v>
      </c>
      <c r="I1154" s="231"/>
      <c r="J1154" s="232">
        <f>ROUND(I1154*H1154,2)</f>
        <v>0</v>
      </c>
      <c r="K1154" s="228" t="s">
        <v>177</v>
      </c>
      <c r="L1154" s="44"/>
      <c r="M1154" s="233" t="s">
        <v>1</v>
      </c>
      <c r="N1154" s="234" t="s">
        <v>41</v>
      </c>
      <c r="O1154" s="91"/>
      <c r="P1154" s="235">
        <f>O1154*H1154</f>
        <v>0</v>
      </c>
      <c r="Q1154" s="235">
        <v>0</v>
      </c>
      <c r="R1154" s="235">
        <f>Q1154*H1154</f>
        <v>0</v>
      </c>
      <c r="S1154" s="235">
        <v>0.001</v>
      </c>
      <c r="T1154" s="236">
        <f>S1154*H1154</f>
        <v>0.0080000000000000002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237" t="s">
        <v>178</v>
      </c>
      <c r="AT1154" s="237" t="s">
        <v>173</v>
      </c>
      <c r="AU1154" s="237" t="s">
        <v>193</v>
      </c>
      <c r="AY1154" s="17" t="s">
        <v>171</v>
      </c>
      <c r="BE1154" s="238">
        <f>IF(N1154="základní",J1154,0)</f>
        <v>0</v>
      </c>
      <c r="BF1154" s="238">
        <f>IF(N1154="snížená",J1154,0)</f>
        <v>0</v>
      </c>
      <c r="BG1154" s="238">
        <f>IF(N1154="zákl. přenesená",J1154,0)</f>
        <v>0</v>
      </c>
      <c r="BH1154" s="238">
        <f>IF(N1154="sníž. přenesená",J1154,0)</f>
        <v>0</v>
      </c>
      <c r="BI1154" s="238">
        <f>IF(N1154="nulová",J1154,0)</f>
        <v>0</v>
      </c>
      <c r="BJ1154" s="17" t="s">
        <v>83</v>
      </c>
      <c r="BK1154" s="238">
        <f>ROUND(I1154*H1154,2)</f>
        <v>0</v>
      </c>
      <c r="BL1154" s="17" t="s">
        <v>178</v>
      </c>
      <c r="BM1154" s="237" t="s">
        <v>1173</v>
      </c>
    </row>
    <row r="1155" s="2" customFormat="1">
      <c r="A1155" s="38"/>
      <c r="B1155" s="39"/>
      <c r="C1155" s="40"/>
      <c r="D1155" s="239" t="s">
        <v>180</v>
      </c>
      <c r="E1155" s="40"/>
      <c r="F1155" s="240" t="s">
        <v>1174</v>
      </c>
      <c r="G1155" s="40"/>
      <c r="H1155" s="40"/>
      <c r="I1155" s="241"/>
      <c r="J1155" s="40"/>
      <c r="K1155" s="40"/>
      <c r="L1155" s="44"/>
      <c r="M1155" s="242"/>
      <c r="N1155" s="243"/>
      <c r="O1155" s="91"/>
      <c r="P1155" s="91"/>
      <c r="Q1155" s="91"/>
      <c r="R1155" s="91"/>
      <c r="S1155" s="91"/>
      <c r="T1155" s="92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T1155" s="17" t="s">
        <v>180</v>
      </c>
      <c r="AU1155" s="17" t="s">
        <v>193</v>
      </c>
    </row>
    <row r="1156" s="13" customFormat="1">
      <c r="A1156" s="13"/>
      <c r="B1156" s="244"/>
      <c r="C1156" s="245"/>
      <c r="D1156" s="246" t="s">
        <v>182</v>
      </c>
      <c r="E1156" s="247" t="s">
        <v>1</v>
      </c>
      <c r="F1156" s="248" t="s">
        <v>1168</v>
      </c>
      <c r="G1156" s="245"/>
      <c r="H1156" s="247" t="s">
        <v>1</v>
      </c>
      <c r="I1156" s="249"/>
      <c r="J1156" s="245"/>
      <c r="K1156" s="245"/>
      <c r="L1156" s="250"/>
      <c r="M1156" s="251"/>
      <c r="N1156" s="252"/>
      <c r="O1156" s="252"/>
      <c r="P1156" s="252"/>
      <c r="Q1156" s="252"/>
      <c r="R1156" s="252"/>
      <c r="S1156" s="252"/>
      <c r="T1156" s="25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54" t="s">
        <v>182</v>
      </c>
      <c r="AU1156" s="254" t="s">
        <v>193</v>
      </c>
      <c r="AV1156" s="13" t="s">
        <v>83</v>
      </c>
      <c r="AW1156" s="13" t="s">
        <v>34</v>
      </c>
      <c r="AX1156" s="13" t="s">
        <v>76</v>
      </c>
      <c r="AY1156" s="254" t="s">
        <v>171</v>
      </c>
    </row>
    <row r="1157" s="13" customFormat="1">
      <c r="A1157" s="13"/>
      <c r="B1157" s="244"/>
      <c r="C1157" s="245"/>
      <c r="D1157" s="246" t="s">
        <v>182</v>
      </c>
      <c r="E1157" s="247" t="s">
        <v>1</v>
      </c>
      <c r="F1157" s="248" t="s">
        <v>1169</v>
      </c>
      <c r="G1157" s="245"/>
      <c r="H1157" s="247" t="s">
        <v>1</v>
      </c>
      <c r="I1157" s="249"/>
      <c r="J1157" s="245"/>
      <c r="K1157" s="245"/>
      <c r="L1157" s="250"/>
      <c r="M1157" s="251"/>
      <c r="N1157" s="252"/>
      <c r="O1157" s="252"/>
      <c r="P1157" s="252"/>
      <c r="Q1157" s="252"/>
      <c r="R1157" s="252"/>
      <c r="S1157" s="252"/>
      <c r="T1157" s="25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54" t="s">
        <v>182</v>
      </c>
      <c r="AU1157" s="254" t="s">
        <v>193</v>
      </c>
      <c r="AV1157" s="13" t="s">
        <v>83</v>
      </c>
      <c r="AW1157" s="13" t="s">
        <v>34</v>
      </c>
      <c r="AX1157" s="13" t="s">
        <v>76</v>
      </c>
      <c r="AY1157" s="254" t="s">
        <v>171</v>
      </c>
    </row>
    <row r="1158" s="13" customFormat="1">
      <c r="A1158" s="13"/>
      <c r="B1158" s="244"/>
      <c r="C1158" s="245"/>
      <c r="D1158" s="246" t="s">
        <v>182</v>
      </c>
      <c r="E1158" s="247" t="s">
        <v>1</v>
      </c>
      <c r="F1158" s="248" t="s">
        <v>184</v>
      </c>
      <c r="G1158" s="245"/>
      <c r="H1158" s="247" t="s">
        <v>1</v>
      </c>
      <c r="I1158" s="249"/>
      <c r="J1158" s="245"/>
      <c r="K1158" s="245"/>
      <c r="L1158" s="250"/>
      <c r="M1158" s="251"/>
      <c r="N1158" s="252"/>
      <c r="O1158" s="252"/>
      <c r="P1158" s="252"/>
      <c r="Q1158" s="252"/>
      <c r="R1158" s="252"/>
      <c r="S1158" s="252"/>
      <c r="T1158" s="25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54" t="s">
        <v>182</v>
      </c>
      <c r="AU1158" s="254" t="s">
        <v>193</v>
      </c>
      <c r="AV1158" s="13" t="s">
        <v>83</v>
      </c>
      <c r="AW1158" s="13" t="s">
        <v>34</v>
      </c>
      <c r="AX1158" s="13" t="s">
        <v>76</v>
      </c>
      <c r="AY1158" s="254" t="s">
        <v>171</v>
      </c>
    </row>
    <row r="1159" s="14" customFormat="1">
      <c r="A1159" s="14"/>
      <c r="B1159" s="255"/>
      <c r="C1159" s="256"/>
      <c r="D1159" s="246" t="s">
        <v>182</v>
      </c>
      <c r="E1159" s="257" t="s">
        <v>1</v>
      </c>
      <c r="F1159" s="258" t="s">
        <v>220</v>
      </c>
      <c r="G1159" s="256"/>
      <c r="H1159" s="259">
        <v>8</v>
      </c>
      <c r="I1159" s="260"/>
      <c r="J1159" s="256"/>
      <c r="K1159" s="256"/>
      <c r="L1159" s="261"/>
      <c r="M1159" s="262"/>
      <c r="N1159" s="263"/>
      <c r="O1159" s="263"/>
      <c r="P1159" s="263"/>
      <c r="Q1159" s="263"/>
      <c r="R1159" s="263"/>
      <c r="S1159" s="263"/>
      <c r="T1159" s="26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65" t="s">
        <v>182</v>
      </c>
      <c r="AU1159" s="265" t="s">
        <v>193</v>
      </c>
      <c r="AV1159" s="14" t="s">
        <v>85</v>
      </c>
      <c r="AW1159" s="14" t="s">
        <v>34</v>
      </c>
      <c r="AX1159" s="14" t="s">
        <v>76</v>
      </c>
      <c r="AY1159" s="265" t="s">
        <v>171</v>
      </c>
    </row>
    <row r="1160" s="2" customFormat="1" ht="24.15" customHeight="1">
      <c r="A1160" s="38"/>
      <c r="B1160" s="39"/>
      <c r="C1160" s="226" t="s">
        <v>1175</v>
      </c>
      <c r="D1160" s="226" t="s">
        <v>173</v>
      </c>
      <c r="E1160" s="227" t="s">
        <v>1176</v>
      </c>
      <c r="F1160" s="228" t="s">
        <v>1177</v>
      </c>
      <c r="G1160" s="229" t="s">
        <v>492</v>
      </c>
      <c r="H1160" s="230">
        <v>3</v>
      </c>
      <c r="I1160" s="231"/>
      <c r="J1160" s="232">
        <f>ROUND(I1160*H1160,2)</f>
        <v>0</v>
      </c>
      <c r="K1160" s="228" t="s">
        <v>177</v>
      </c>
      <c r="L1160" s="44"/>
      <c r="M1160" s="233" t="s">
        <v>1</v>
      </c>
      <c r="N1160" s="234" t="s">
        <v>41</v>
      </c>
      <c r="O1160" s="91"/>
      <c r="P1160" s="235">
        <f>O1160*H1160</f>
        <v>0</v>
      </c>
      <c r="Q1160" s="235">
        <v>0</v>
      </c>
      <c r="R1160" s="235">
        <f>Q1160*H1160</f>
        <v>0</v>
      </c>
      <c r="S1160" s="235">
        <v>0.002</v>
      </c>
      <c r="T1160" s="236">
        <f>S1160*H1160</f>
        <v>0.0060000000000000001</v>
      </c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R1160" s="237" t="s">
        <v>178</v>
      </c>
      <c r="AT1160" s="237" t="s">
        <v>173</v>
      </c>
      <c r="AU1160" s="237" t="s">
        <v>193</v>
      </c>
      <c r="AY1160" s="17" t="s">
        <v>171</v>
      </c>
      <c r="BE1160" s="238">
        <f>IF(N1160="základní",J1160,0)</f>
        <v>0</v>
      </c>
      <c r="BF1160" s="238">
        <f>IF(N1160="snížená",J1160,0)</f>
        <v>0</v>
      </c>
      <c r="BG1160" s="238">
        <f>IF(N1160="zákl. přenesená",J1160,0)</f>
        <v>0</v>
      </c>
      <c r="BH1160" s="238">
        <f>IF(N1160="sníž. přenesená",J1160,0)</f>
        <v>0</v>
      </c>
      <c r="BI1160" s="238">
        <f>IF(N1160="nulová",J1160,0)</f>
        <v>0</v>
      </c>
      <c r="BJ1160" s="17" t="s">
        <v>83</v>
      </c>
      <c r="BK1160" s="238">
        <f>ROUND(I1160*H1160,2)</f>
        <v>0</v>
      </c>
      <c r="BL1160" s="17" t="s">
        <v>178</v>
      </c>
      <c r="BM1160" s="237" t="s">
        <v>1178</v>
      </c>
    </row>
    <row r="1161" s="2" customFormat="1">
      <c r="A1161" s="38"/>
      <c r="B1161" s="39"/>
      <c r="C1161" s="40"/>
      <c r="D1161" s="239" t="s">
        <v>180</v>
      </c>
      <c r="E1161" s="40"/>
      <c r="F1161" s="240" t="s">
        <v>1179</v>
      </c>
      <c r="G1161" s="40"/>
      <c r="H1161" s="40"/>
      <c r="I1161" s="241"/>
      <c r="J1161" s="40"/>
      <c r="K1161" s="40"/>
      <c r="L1161" s="44"/>
      <c r="M1161" s="242"/>
      <c r="N1161" s="243"/>
      <c r="O1161" s="91"/>
      <c r="P1161" s="91"/>
      <c r="Q1161" s="91"/>
      <c r="R1161" s="91"/>
      <c r="S1161" s="91"/>
      <c r="T1161" s="92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T1161" s="17" t="s">
        <v>180</v>
      </c>
      <c r="AU1161" s="17" t="s">
        <v>193</v>
      </c>
    </row>
    <row r="1162" s="13" customFormat="1">
      <c r="A1162" s="13"/>
      <c r="B1162" s="244"/>
      <c r="C1162" s="245"/>
      <c r="D1162" s="246" t="s">
        <v>182</v>
      </c>
      <c r="E1162" s="247" t="s">
        <v>1</v>
      </c>
      <c r="F1162" s="248" t="s">
        <v>1168</v>
      </c>
      <c r="G1162" s="245"/>
      <c r="H1162" s="247" t="s">
        <v>1</v>
      </c>
      <c r="I1162" s="249"/>
      <c r="J1162" s="245"/>
      <c r="K1162" s="245"/>
      <c r="L1162" s="250"/>
      <c r="M1162" s="251"/>
      <c r="N1162" s="252"/>
      <c r="O1162" s="252"/>
      <c r="P1162" s="252"/>
      <c r="Q1162" s="252"/>
      <c r="R1162" s="252"/>
      <c r="S1162" s="252"/>
      <c r="T1162" s="25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54" t="s">
        <v>182</v>
      </c>
      <c r="AU1162" s="254" t="s">
        <v>193</v>
      </c>
      <c r="AV1162" s="13" t="s">
        <v>83</v>
      </c>
      <c r="AW1162" s="13" t="s">
        <v>34</v>
      </c>
      <c r="AX1162" s="13" t="s">
        <v>76</v>
      </c>
      <c r="AY1162" s="254" t="s">
        <v>171</v>
      </c>
    </row>
    <row r="1163" s="13" customFormat="1">
      <c r="A1163" s="13"/>
      <c r="B1163" s="244"/>
      <c r="C1163" s="245"/>
      <c r="D1163" s="246" t="s">
        <v>182</v>
      </c>
      <c r="E1163" s="247" t="s">
        <v>1</v>
      </c>
      <c r="F1163" s="248" t="s">
        <v>1169</v>
      </c>
      <c r="G1163" s="245"/>
      <c r="H1163" s="247" t="s">
        <v>1</v>
      </c>
      <c r="I1163" s="249"/>
      <c r="J1163" s="245"/>
      <c r="K1163" s="245"/>
      <c r="L1163" s="250"/>
      <c r="M1163" s="251"/>
      <c r="N1163" s="252"/>
      <c r="O1163" s="252"/>
      <c r="P1163" s="252"/>
      <c r="Q1163" s="252"/>
      <c r="R1163" s="252"/>
      <c r="S1163" s="252"/>
      <c r="T1163" s="25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54" t="s">
        <v>182</v>
      </c>
      <c r="AU1163" s="254" t="s">
        <v>193</v>
      </c>
      <c r="AV1163" s="13" t="s">
        <v>83</v>
      </c>
      <c r="AW1163" s="13" t="s">
        <v>34</v>
      </c>
      <c r="AX1163" s="13" t="s">
        <v>76</v>
      </c>
      <c r="AY1163" s="254" t="s">
        <v>171</v>
      </c>
    </row>
    <row r="1164" s="13" customFormat="1">
      <c r="A1164" s="13"/>
      <c r="B1164" s="244"/>
      <c r="C1164" s="245"/>
      <c r="D1164" s="246" t="s">
        <v>182</v>
      </c>
      <c r="E1164" s="247" t="s">
        <v>1</v>
      </c>
      <c r="F1164" s="248" t="s">
        <v>184</v>
      </c>
      <c r="G1164" s="245"/>
      <c r="H1164" s="247" t="s">
        <v>1</v>
      </c>
      <c r="I1164" s="249"/>
      <c r="J1164" s="245"/>
      <c r="K1164" s="245"/>
      <c r="L1164" s="250"/>
      <c r="M1164" s="251"/>
      <c r="N1164" s="252"/>
      <c r="O1164" s="252"/>
      <c r="P1164" s="252"/>
      <c r="Q1164" s="252"/>
      <c r="R1164" s="252"/>
      <c r="S1164" s="252"/>
      <c r="T1164" s="25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54" t="s">
        <v>182</v>
      </c>
      <c r="AU1164" s="254" t="s">
        <v>193</v>
      </c>
      <c r="AV1164" s="13" t="s">
        <v>83</v>
      </c>
      <c r="AW1164" s="13" t="s">
        <v>34</v>
      </c>
      <c r="AX1164" s="13" t="s">
        <v>76</v>
      </c>
      <c r="AY1164" s="254" t="s">
        <v>171</v>
      </c>
    </row>
    <row r="1165" s="14" customFormat="1">
      <c r="A1165" s="14"/>
      <c r="B1165" s="255"/>
      <c r="C1165" s="256"/>
      <c r="D1165" s="246" t="s">
        <v>182</v>
      </c>
      <c r="E1165" s="257" t="s">
        <v>1</v>
      </c>
      <c r="F1165" s="258" t="s">
        <v>193</v>
      </c>
      <c r="G1165" s="256"/>
      <c r="H1165" s="259">
        <v>3</v>
      </c>
      <c r="I1165" s="260"/>
      <c r="J1165" s="256"/>
      <c r="K1165" s="256"/>
      <c r="L1165" s="261"/>
      <c r="M1165" s="262"/>
      <c r="N1165" s="263"/>
      <c r="O1165" s="263"/>
      <c r="P1165" s="263"/>
      <c r="Q1165" s="263"/>
      <c r="R1165" s="263"/>
      <c r="S1165" s="263"/>
      <c r="T1165" s="26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5" t="s">
        <v>182</v>
      </c>
      <c r="AU1165" s="265" t="s">
        <v>193</v>
      </c>
      <c r="AV1165" s="14" t="s">
        <v>85</v>
      </c>
      <c r="AW1165" s="14" t="s">
        <v>34</v>
      </c>
      <c r="AX1165" s="14" t="s">
        <v>76</v>
      </c>
      <c r="AY1165" s="265" t="s">
        <v>171</v>
      </c>
    </row>
    <row r="1166" s="2" customFormat="1" ht="24.15" customHeight="1">
      <c r="A1166" s="38"/>
      <c r="B1166" s="39"/>
      <c r="C1166" s="226" t="s">
        <v>1180</v>
      </c>
      <c r="D1166" s="226" t="s">
        <v>173</v>
      </c>
      <c r="E1166" s="227" t="s">
        <v>1181</v>
      </c>
      <c r="F1166" s="228" t="s">
        <v>1182</v>
      </c>
      <c r="G1166" s="229" t="s">
        <v>492</v>
      </c>
      <c r="H1166" s="230">
        <v>5</v>
      </c>
      <c r="I1166" s="231"/>
      <c r="J1166" s="232">
        <f>ROUND(I1166*H1166,2)</f>
        <v>0</v>
      </c>
      <c r="K1166" s="228" t="s">
        <v>177</v>
      </c>
      <c r="L1166" s="44"/>
      <c r="M1166" s="233" t="s">
        <v>1</v>
      </c>
      <c r="N1166" s="234" t="s">
        <v>41</v>
      </c>
      <c r="O1166" s="91"/>
      <c r="P1166" s="235">
        <f>O1166*H1166</f>
        <v>0</v>
      </c>
      <c r="Q1166" s="235">
        <v>0</v>
      </c>
      <c r="R1166" s="235">
        <f>Q1166*H1166</f>
        <v>0</v>
      </c>
      <c r="S1166" s="235">
        <v>0.0030000000000000001</v>
      </c>
      <c r="T1166" s="236">
        <f>S1166*H1166</f>
        <v>0.014999999999999999</v>
      </c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R1166" s="237" t="s">
        <v>178</v>
      </c>
      <c r="AT1166" s="237" t="s">
        <v>173</v>
      </c>
      <c r="AU1166" s="237" t="s">
        <v>193</v>
      </c>
      <c r="AY1166" s="17" t="s">
        <v>171</v>
      </c>
      <c r="BE1166" s="238">
        <f>IF(N1166="základní",J1166,0)</f>
        <v>0</v>
      </c>
      <c r="BF1166" s="238">
        <f>IF(N1166="snížená",J1166,0)</f>
        <v>0</v>
      </c>
      <c r="BG1166" s="238">
        <f>IF(N1166="zákl. přenesená",J1166,0)</f>
        <v>0</v>
      </c>
      <c r="BH1166" s="238">
        <f>IF(N1166="sníž. přenesená",J1166,0)</f>
        <v>0</v>
      </c>
      <c r="BI1166" s="238">
        <f>IF(N1166="nulová",J1166,0)</f>
        <v>0</v>
      </c>
      <c r="BJ1166" s="17" t="s">
        <v>83</v>
      </c>
      <c r="BK1166" s="238">
        <f>ROUND(I1166*H1166,2)</f>
        <v>0</v>
      </c>
      <c r="BL1166" s="17" t="s">
        <v>178</v>
      </c>
      <c r="BM1166" s="237" t="s">
        <v>1183</v>
      </c>
    </row>
    <row r="1167" s="2" customFormat="1">
      <c r="A1167" s="38"/>
      <c r="B1167" s="39"/>
      <c r="C1167" s="40"/>
      <c r="D1167" s="239" t="s">
        <v>180</v>
      </c>
      <c r="E1167" s="40"/>
      <c r="F1167" s="240" t="s">
        <v>1184</v>
      </c>
      <c r="G1167" s="40"/>
      <c r="H1167" s="40"/>
      <c r="I1167" s="241"/>
      <c r="J1167" s="40"/>
      <c r="K1167" s="40"/>
      <c r="L1167" s="44"/>
      <c r="M1167" s="242"/>
      <c r="N1167" s="243"/>
      <c r="O1167" s="91"/>
      <c r="P1167" s="91"/>
      <c r="Q1167" s="91"/>
      <c r="R1167" s="91"/>
      <c r="S1167" s="91"/>
      <c r="T1167" s="92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T1167" s="17" t="s">
        <v>180</v>
      </c>
      <c r="AU1167" s="17" t="s">
        <v>193</v>
      </c>
    </row>
    <row r="1168" s="13" customFormat="1">
      <c r="A1168" s="13"/>
      <c r="B1168" s="244"/>
      <c r="C1168" s="245"/>
      <c r="D1168" s="246" t="s">
        <v>182</v>
      </c>
      <c r="E1168" s="247" t="s">
        <v>1</v>
      </c>
      <c r="F1168" s="248" t="s">
        <v>1168</v>
      </c>
      <c r="G1168" s="245"/>
      <c r="H1168" s="247" t="s">
        <v>1</v>
      </c>
      <c r="I1168" s="249"/>
      <c r="J1168" s="245"/>
      <c r="K1168" s="245"/>
      <c r="L1168" s="250"/>
      <c r="M1168" s="251"/>
      <c r="N1168" s="252"/>
      <c r="O1168" s="252"/>
      <c r="P1168" s="252"/>
      <c r="Q1168" s="252"/>
      <c r="R1168" s="252"/>
      <c r="S1168" s="252"/>
      <c r="T1168" s="25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54" t="s">
        <v>182</v>
      </c>
      <c r="AU1168" s="254" t="s">
        <v>193</v>
      </c>
      <c r="AV1168" s="13" t="s">
        <v>83</v>
      </c>
      <c r="AW1168" s="13" t="s">
        <v>34</v>
      </c>
      <c r="AX1168" s="13" t="s">
        <v>76</v>
      </c>
      <c r="AY1168" s="254" t="s">
        <v>171</v>
      </c>
    </row>
    <row r="1169" s="13" customFormat="1">
      <c r="A1169" s="13"/>
      <c r="B1169" s="244"/>
      <c r="C1169" s="245"/>
      <c r="D1169" s="246" t="s">
        <v>182</v>
      </c>
      <c r="E1169" s="247" t="s">
        <v>1</v>
      </c>
      <c r="F1169" s="248" t="s">
        <v>1169</v>
      </c>
      <c r="G1169" s="245"/>
      <c r="H1169" s="247" t="s">
        <v>1</v>
      </c>
      <c r="I1169" s="249"/>
      <c r="J1169" s="245"/>
      <c r="K1169" s="245"/>
      <c r="L1169" s="250"/>
      <c r="M1169" s="251"/>
      <c r="N1169" s="252"/>
      <c r="O1169" s="252"/>
      <c r="P1169" s="252"/>
      <c r="Q1169" s="252"/>
      <c r="R1169" s="252"/>
      <c r="S1169" s="252"/>
      <c r="T1169" s="25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54" t="s">
        <v>182</v>
      </c>
      <c r="AU1169" s="254" t="s">
        <v>193</v>
      </c>
      <c r="AV1169" s="13" t="s">
        <v>83</v>
      </c>
      <c r="AW1169" s="13" t="s">
        <v>34</v>
      </c>
      <c r="AX1169" s="13" t="s">
        <v>76</v>
      </c>
      <c r="AY1169" s="254" t="s">
        <v>171</v>
      </c>
    </row>
    <row r="1170" s="13" customFormat="1">
      <c r="A1170" s="13"/>
      <c r="B1170" s="244"/>
      <c r="C1170" s="245"/>
      <c r="D1170" s="246" t="s">
        <v>182</v>
      </c>
      <c r="E1170" s="247" t="s">
        <v>1</v>
      </c>
      <c r="F1170" s="248" t="s">
        <v>184</v>
      </c>
      <c r="G1170" s="245"/>
      <c r="H1170" s="247" t="s">
        <v>1</v>
      </c>
      <c r="I1170" s="249"/>
      <c r="J1170" s="245"/>
      <c r="K1170" s="245"/>
      <c r="L1170" s="250"/>
      <c r="M1170" s="251"/>
      <c r="N1170" s="252"/>
      <c r="O1170" s="252"/>
      <c r="P1170" s="252"/>
      <c r="Q1170" s="252"/>
      <c r="R1170" s="252"/>
      <c r="S1170" s="252"/>
      <c r="T1170" s="25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54" t="s">
        <v>182</v>
      </c>
      <c r="AU1170" s="254" t="s">
        <v>193</v>
      </c>
      <c r="AV1170" s="13" t="s">
        <v>83</v>
      </c>
      <c r="AW1170" s="13" t="s">
        <v>34</v>
      </c>
      <c r="AX1170" s="13" t="s">
        <v>76</v>
      </c>
      <c r="AY1170" s="254" t="s">
        <v>171</v>
      </c>
    </row>
    <row r="1171" s="14" customFormat="1">
      <c r="A1171" s="14"/>
      <c r="B1171" s="255"/>
      <c r="C1171" s="256"/>
      <c r="D1171" s="246" t="s">
        <v>182</v>
      </c>
      <c r="E1171" s="257" t="s">
        <v>1</v>
      </c>
      <c r="F1171" s="258" t="s">
        <v>202</v>
      </c>
      <c r="G1171" s="256"/>
      <c r="H1171" s="259">
        <v>5</v>
      </c>
      <c r="I1171" s="260"/>
      <c r="J1171" s="256"/>
      <c r="K1171" s="256"/>
      <c r="L1171" s="261"/>
      <c r="M1171" s="262"/>
      <c r="N1171" s="263"/>
      <c r="O1171" s="263"/>
      <c r="P1171" s="263"/>
      <c r="Q1171" s="263"/>
      <c r="R1171" s="263"/>
      <c r="S1171" s="263"/>
      <c r="T1171" s="26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65" t="s">
        <v>182</v>
      </c>
      <c r="AU1171" s="265" t="s">
        <v>193</v>
      </c>
      <c r="AV1171" s="14" t="s">
        <v>85</v>
      </c>
      <c r="AW1171" s="14" t="s">
        <v>34</v>
      </c>
      <c r="AX1171" s="14" t="s">
        <v>76</v>
      </c>
      <c r="AY1171" s="265" t="s">
        <v>171</v>
      </c>
    </row>
    <row r="1172" s="2" customFormat="1" ht="24.15" customHeight="1">
      <c r="A1172" s="38"/>
      <c r="B1172" s="39"/>
      <c r="C1172" s="226" t="s">
        <v>1185</v>
      </c>
      <c r="D1172" s="226" t="s">
        <v>173</v>
      </c>
      <c r="E1172" s="227" t="s">
        <v>1186</v>
      </c>
      <c r="F1172" s="228" t="s">
        <v>1187</v>
      </c>
      <c r="G1172" s="229" t="s">
        <v>492</v>
      </c>
      <c r="H1172" s="230">
        <v>2</v>
      </c>
      <c r="I1172" s="231"/>
      <c r="J1172" s="232">
        <f>ROUND(I1172*H1172,2)</f>
        <v>0</v>
      </c>
      <c r="K1172" s="228" t="s">
        <v>177</v>
      </c>
      <c r="L1172" s="44"/>
      <c r="M1172" s="233" t="s">
        <v>1</v>
      </c>
      <c r="N1172" s="234" t="s">
        <v>41</v>
      </c>
      <c r="O1172" s="91"/>
      <c r="P1172" s="235">
        <f>O1172*H1172</f>
        <v>0</v>
      </c>
      <c r="Q1172" s="235">
        <v>0</v>
      </c>
      <c r="R1172" s="235">
        <f>Q1172*H1172</f>
        <v>0</v>
      </c>
      <c r="S1172" s="235">
        <v>0.0030000000000000001</v>
      </c>
      <c r="T1172" s="236">
        <f>S1172*H1172</f>
        <v>0.0060000000000000001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237" t="s">
        <v>178</v>
      </c>
      <c r="AT1172" s="237" t="s">
        <v>173</v>
      </c>
      <c r="AU1172" s="237" t="s">
        <v>193</v>
      </c>
      <c r="AY1172" s="17" t="s">
        <v>171</v>
      </c>
      <c r="BE1172" s="238">
        <f>IF(N1172="základní",J1172,0)</f>
        <v>0</v>
      </c>
      <c r="BF1172" s="238">
        <f>IF(N1172="snížená",J1172,0)</f>
        <v>0</v>
      </c>
      <c r="BG1172" s="238">
        <f>IF(N1172="zákl. přenesená",J1172,0)</f>
        <v>0</v>
      </c>
      <c r="BH1172" s="238">
        <f>IF(N1172="sníž. přenesená",J1172,0)</f>
        <v>0</v>
      </c>
      <c r="BI1172" s="238">
        <f>IF(N1172="nulová",J1172,0)</f>
        <v>0</v>
      </c>
      <c r="BJ1172" s="17" t="s">
        <v>83</v>
      </c>
      <c r="BK1172" s="238">
        <f>ROUND(I1172*H1172,2)</f>
        <v>0</v>
      </c>
      <c r="BL1172" s="17" t="s">
        <v>178</v>
      </c>
      <c r="BM1172" s="237" t="s">
        <v>1188</v>
      </c>
    </row>
    <row r="1173" s="2" customFormat="1">
      <c r="A1173" s="38"/>
      <c r="B1173" s="39"/>
      <c r="C1173" s="40"/>
      <c r="D1173" s="239" t="s">
        <v>180</v>
      </c>
      <c r="E1173" s="40"/>
      <c r="F1173" s="240" t="s">
        <v>1189</v>
      </c>
      <c r="G1173" s="40"/>
      <c r="H1173" s="40"/>
      <c r="I1173" s="241"/>
      <c r="J1173" s="40"/>
      <c r="K1173" s="40"/>
      <c r="L1173" s="44"/>
      <c r="M1173" s="242"/>
      <c r="N1173" s="243"/>
      <c r="O1173" s="91"/>
      <c r="P1173" s="91"/>
      <c r="Q1173" s="91"/>
      <c r="R1173" s="91"/>
      <c r="S1173" s="91"/>
      <c r="T1173" s="92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T1173" s="17" t="s">
        <v>180</v>
      </c>
      <c r="AU1173" s="17" t="s">
        <v>193</v>
      </c>
    </row>
    <row r="1174" s="13" customFormat="1">
      <c r="A1174" s="13"/>
      <c r="B1174" s="244"/>
      <c r="C1174" s="245"/>
      <c r="D1174" s="246" t="s">
        <v>182</v>
      </c>
      <c r="E1174" s="247" t="s">
        <v>1</v>
      </c>
      <c r="F1174" s="248" t="s">
        <v>1168</v>
      </c>
      <c r="G1174" s="245"/>
      <c r="H1174" s="247" t="s">
        <v>1</v>
      </c>
      <c r="I1174" s="249"/>
      <c r="J1174" s="245"/>
      <c r="K1174" s="245"/>
      <c r="L1174" s="250"/>
      <c r="M1174" s="251"/>
      <c r="N1174" s="252"/>
      <c r="O1174" s="252"/>
      <c r="P1174" s="252"/>
      <c r="Q1174" s="252"/>
      <c r="R1174" s="252"/>
      <c r="S1174" s="252"/>
      <c r="T1174" s="25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54" t="s">
        <v>182</v>
      </c>
      <c r="AU1174" s="254" t="s">
        <v>193</v>
      </c>
      <c r="AV1174" s="13" t="s">
        <v>83</v>
      </c>
      <c r="AW1174" s="13" t="s">
        <v>34</v>
      </c>
      <c r="AX1174" s="13" t="s">
        <v>76</v>
      </c>
      <c r="AY1174" s="254" t="s">
        <v>171</v>
      </c>
    </row>
    <row r="1175" s="13" customFormat="1">
      <c r="A1175" s="13"/>
      <c r="B1175" s="244"/>
      <c r="C1175" s="245"/>
      <c r="D1175" s="246" t="s">
        <v>182</v>
      </c>
      <c r="E1175" s="247" t="s">
        <v>1</v>
      </c>
      <c r="F1175" s="248" t="s">
        <v>1169</v>
      </c>
      <c r="G1175" s="245"/>
      <c r="H1175" s="247" t="s">
        <v>1</v>
      </c>
      <c r="I1175" s="249"/>
      <c r="J1175" s="245"/>
      <c r="K1175" s="245"/>
      <c r="L1175" s="250"/>
      <c r="M1175" s="251"/>
      <c r="N1175" s="252"/>
      <c r="O1175" s="252"/>
      <c r="P1175" s="252"/>
      <c r="Q1175" s="252"/>
      <c r="R1175" s="252"/>
      <c r="S1175" s="252"/>
      <c r="T1175" s="25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54" t="s">
        <v>182</v>
      </c>
      <c r="AU1175" s="254" t="s">
        <v>193</v>
      </c>
      <c r="AV1175" s="13" t="s">
        <v>83</v>
      </c>
      <c r="AW1175" s="13" t="s">
        <v>34</v>
      </c>
      <c r="AX1175" s="13" t="s">
        <v>76</v>
      </c>
      <c r="AY1175" s="254" t="s">
        <v>171</v>
      </c>
    </row>
    <row r="1176" s="13" customFormat="1">
      <c r="A1176" s="13"/>
      <c r="B1176" s="244"/>
      <c r="C1176" s="245"/>
      <c r="D1176" s="246" t="s">
        <v>182</v>
      </c>
      <c r="E1176" s="247" t="s">
        <v>1</v>
      </c>
      <c r="F1176" s="248" t="s">
        <v>184</v>
      </c>
      <c r="G1176" s="245"/>
      <c r="H1176" s="247" t="s">
        <v>1</v>
      </c>
      <c r="I1176" s="249"/>
      <c r="J1176" s="245"/>
      <c r="K1176" s="245"/>
      <c r="L1176" s="250"/>
      <c r="M1176" s="251"/>
      <c r="N1176" s="252"/>
      <c r="O1176" s="252"/>
      <c r="P1176" s="252"/>
      <c r="Q1176" s="252"/>
      <c r="R1176" s="252"/>
      <c r="S1176" s="252"/>
      <c r="T1176" s="25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54" t="s">
        <v>182</v>
      </c>
      <c r="AU1176" s="254" t="s">
        <v>193</v>
      </c>
      <c r="AV1176" s="13" t="s">
        <v>83</v>
      </c>
      <c r="AW1176" s="13" t="s">
        <v>34</v>
      </c>
      <c r="AX1176" s="13" t="s">
        <v>76</v>
      </c>
      <c r="AY1176" s="254" t="s">
        <v>171</v>
      </c>
    </row>
    <row r="1177" s="14" customFormat="1">
      <c r="A1177" s="14"/>
      <c r="B1177" s="255"/>
      <c r="C1177" s="256"/>
      <c r="D1177" s="246" t="s">
        <v>182</v>
      </c>
      <c r="E1177" s="257" t="s">
        <v>1</v>
      </c>
      <c r="F1177" s="258" t="s">
        <v>85</v>
      </c>
      <c r="G1177" s="256"/>
      <c r="H1177" s="259">
        <v>2</v>
      </c>
      <c r="I1177" s="260"/>
      <c r="J1177" s="256"/>
      <c r="K1177" s="256"/>
      <c r="L1177" s="261"/>
      <c r="M1177" s="262"/>
      <c r="N1177" s="263"/>
      <c r="O1177" s="263"/>
      <c r="P1177" s="263"/>
      <c r="Q1177" s="263"/>
      <c r="R1177" s="263"/>
      <c r="S1177" s="263"/>
      <c r="T1177" s="26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65" t="s">
        <v>182</v>
      </c>
      <c r="AU1177" s="265" t="s">
        <v>193</v>
      </c>
      <c r="AV1177" s="14" t="s">
        <v>85</v>
      </c>
      <c r="AW1177" s="14" t="s">
        <v>34</v>
      </c>
      <c r="AX1177" s="14" t="s">
        <v>76</v>
      </c>
      <c r="AY1177" s="265" t="s">
        <v>171</v>
      </c>
    </row>
    <row r="1178" s="2" customFormat="1" ht="24.15" customHeight="1">
      <c r="A1178" s="38"/>
      <c r="B1178" s="39"/>
      <c r="C1178" s="226" t="s">
        <v>1190</v>
      </c>
      <c r="D1178" s="226" t="s">
        <v>173</v>
      </c>
      <c r="E1178" s="227" t="s">
        <v>1191</v>
      </c>
      <c r="F1178" s="228" t="s">
        <v>1192</v>
      </c>
      <c r="G1178" s="229" t="s">
        <v>492</v>
      </c>
      <c r="H1178" s="230">
        <v>10</v>
      </c>
      <c r="I1178" s="231"/>
      <c r="J1178" s="232">
        <f>ROUND(I1178*H1178,2)</f>
        <v>0</v>
      </c>
      <c r="K1178" s="228" t="s">
        <v>177</v>
      </c>
      <c r="L1178" s="44"/>
      <c r="M1178" s="233" t="s">
        <v>1</v>
      </c>
      <c r="N1178" s="234" t="s">
        <v>41</v>
      </c>
      <c r="O1178" s="91"/>
      <c r="P1178" s="235">
        <f>O1178*H1178</f>
        <v>0</v>
      </c>
      <c r="Q1178" s="235">
        <v>0</v>
      </c>
      <c r="R1178" s="235">
        <f>Q1178*H1178</f>
        <v>0</v>
      </c>
      <c r="S1178" s="235">
        <v>0.0040000000000000001</v>
      </c>
      <c r="T1178" s="236">
        <f>S1178*H1178</f>
        <v>0.040000000000000001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237" t="s">
        <v>178</v>
      </c>
      <c r="AT1178" s="237" t="s">
        <v>173</v>
      </c>
      <c r="AU1178" s="237" t="s">
        <v>193</v>
      </c>
      <c r="AY1178" s="17" t="s">
        <v>171</v>
      </c>
      <c r="BE1178" s="238">
        <f>IF(N1178="základní",J1178,0)</f>
        <v>0</v>
      </c>
      <c r="BF1178" s="238">
        <f>IF(N1178="snížená",J1178,0)</f>
        <v>0</v>
      </c>
      <c r="BG1178" s="238">
        <f>IF(N1178="zákl. přenesená",J1178,0)</f>
        <v>0</v>
      </c>
      <c r="BH1178" s="238">
        <f>IF(N1178="sníž. přenesená",J1178,0)</f>
        <v>0</v>
      </c>
      <c r="BI1178" s="238">
        <f>IF(N1178="nulová",J1178,0)</f>
        <v>0</v>
      </c>
      <c r="BJ1178" s="17" t="s">
        <v>83</v>
      </c>
      <c r="BK1178" s="238">
        <f>ROUND(I1178*H1178,2)</f>
        <v>0</v>
      </c>
      <c r="BL1178" s="17" t="s">
        <v>178</v>
      </c>
      <c r="BM1178" s="237" t="s">
        <v>1193</v>
      </c>
    </row>
    <row r="1179" s="2" customFormat="1">
      <c r="A1179" s="38"/>
      <c r="B1179" s="39"/>
      <c r="C1179" s="40"/>
      <c r="D1179" s="239" t="s">
        <v>180</v>
      </c>
      <c r="E1179" s="40"/>
      <c r="F1179" s="240" t="s">
        <v>1194</v>
      </c>
      <c r="G1179" s="40"/>
      <c r="H1179" s="40"/>
      <c r="I1179" s="241"/>
      <c r="J1179" s="40"/>
      <c r="K1179" s="40"/>
      <c r="L1179" s="44"/>
      <c r="M1179" s="242"/>
      <c r="N1179" s="243"/>
      <c r="O1179" s="91"/>
      <c r="P1179" s="91"/>
      <c r="Q1179" s="91"/>
      <c r="R1179" s="91"/>
      <c r="S1179" s="91"/>
      <c r="T1179" s="92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T1179" s="17" t="s">
        <v>180</v>
      </c>
      <c r="AU1179" s="17" t="s">
        <v>193</v>
      </c>
    </row>
    <row r="1180" s="13" customFormat="1">
      <c r="A1180" s="13"/>
      <c r="B1180" s="244"/>
      <c r="C1180" s="245"/>
      <c r="D1180" s="246" t="s">
        <v>182</v>
      </c>
      <c r="E1180" s="247" t="s">
        <v>1</v>
      </c>
      <c r="F1180" s="248" t="s">
        <v>1168</v>
      </c>
      <c r="G1180" s="245"/>
      <c r="H1180" s="247" t="s">
        <v>1</v>
      </c>
      <c r="I1180" s="249"/>
      <c r="J1180" s="245"/>
      <c r="K1180" s="245"/>
      <c r="L1180" s="250"/>
      <c r="M1180" s="251"/>
      <c r="N1180" s="252"/>
      <c r="O1180" s="252"/>
      <c r="P1180" s="252"/>
      <c r="Q1180" s="252"/>
      <c r="R1180" s="252"/>
      <c r="S1180" s="252"/>
      <c r="T1180" s="25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54" t="s">
        <v>182</v>
      </c>
      <c r="AU1180" s="254" t="s">
        <v>193</v>
      </c>
      <c r="AV1180" s="13" t="s">
        <v>83</v>
      </c>
      <c r="AW1180" s="13" t="s">
        <v>34</v>
      </c>
      <c r="AX1180" s="13" t="s">
        <v>76</v>
      </c>
      <c r="AY1180" s="254" t="s">
        <v>171</v>
      </c>
    </row>
    <row r="1181" s="13" customFormat="1">
      <c r="A1181" s="13"/>
      <c r="B1181" s="244"/>
      <c r="C1181" s="245"/>
      <c r="D1181" s="246" t="s">
        <v>182</v>
      </c>
      <c r="E1181" s="247" t="s">
        <v>1</v>
      </c>
      <c r="F1181" s="248" t="s">
        <v>1169</v>
      </c>
      <c r="G1181" s="245"/>
      <c r="H1181" s="247" t="s">
        <v>1</v>
      </c>
      <c r="I1181" s="249"/>
      <c r="J1181" s="245"/>
      <c r="K1181" s="245"/>
      <c r="L1181" s="250"/>
      <c r="M1181" s="251"/>
      <c r="N1181" s="252"/>
      <c r="O1181" s="252"/>
      <c r="P1181" s="252"/>
      <c r="Q1181" s="252"/>
      <c r="R1181" s="252"/>
      <c r="S1181" s="252"/>
      <c r="T1181" s="25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54" t="s">
        <v>182</v>
      </c>
      <c r="AU1181" s="254" t="s">
        <v>193</v>
      </c>
      <c r="AV1181" s="13" t="s">
        <v>83</v>
      </c>
      <c r="AW1181" s="13" t="s">
        <v>34</v>
      </c>
      <c r="AX1181" s="13" t="s">
        <v>76</v>
      </c>
      <c r="AY1181" s="254" t="s">
        <v>171</v>
      </c>
    </row>
    <row r="1182" s="13" customFormat="1">
      <c r="A1182" s="13"/>
      <c r="B1182" s="244"/>
      <c r="C1182" s="245"/>
      <c r="D1182" s="246" t="s">
        <v>182</v>
      </c>
      <c r="E1182" s="247" t="s">
        <v>1</v>
      </c>
      <c r="F1182" s="248" t="s">
        <v>184</v>
      </c>
      <c r="G1182" s="245"/>
      <c r="H1182" s="247" t="s">
        <v>1</v>
      </c>
      <c r="I1182" s="249"/>
      <c r="J1182" s="245"/>
      <c r="K1182" s="245"/>
      <c r="L1182" s="250"/>
      <c r="M1182" s="251"/>
      <c r="N1182" s="252"/>
      <c r="O1182" s="252"/>
      <c r="P1182" s="252"/>
      <c r="Q1182" s="252"/>
      <c r="R1182" s="252"/>
      <c r="S1182" s="252"/>
      <c r="T1182" s="25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54" t="s">
        <v>182</v>
      </c>
      <c r="AU1182" s="254" t="s">
        <v>193</v>
      </c>
      <c r="AV1182" s="13" t="s">
        <v>83</v>
      </c>
      <c r="AW1182" s="13" t="s">
        <v>34</v>
      </c>
      <c r="AX1182" s="13" t="s">
        <v>76</v>
      </c>
      <c r="AY1182" s="254" t="s">
        <v>171</v>
      </c>
    </row>
    <row r="1183" s="14" customFormat="1">
      <c r="A1183" s="14"/>
      <c r="B1183" s="255"/>
      <c r="C1183" s="256"/>
      <c r="D1183" s="246" t="s">
        <v>182</v>
      </c>
      <c r="E1183" s="257" t="s">
        <v>1</v>
      </c>
      <c r="F1183" s="258" t="s">
        <v>231</v>
      </c>
      <c r="G1183" s="256"/>
      <c r="H1183" s="259">
        <v>10</v>
      </c>
      <c r="I1183" s="260"/>
      <c r="J1183" s="256"/>
      <c r="K1183" s="256"/>
      <c r="L1183" s="261"/>
      <c r="M1183" s="262"/>
      <c r="N1183" s="263"/>
      <c r="O1183" s="263"/>
      <c r="P1183" s="263"/>
      <c r="Q1183" s="263"/>
      <c r="R1183" s="263"/>
      <c r="S1183" s="263"/>
      <c r="T1183" s="26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65" t="s">
        <v>182</v>
      </c>
      <c r="AU1183" s="265" t="s">
        <v>193</v>
      </c>
      <c r="AV1183" s="14" t="s">
        <v>85</v>
      </c>
      <c r="AW1183" s="14" t="s">
        <v>34</v>
      </c>
      <c r="AX1183" s="14" t="s">
        <v>76</v>
      </c>
      <c r="AY1183" s="265" t="s">
        <v>171</v>
      </c>
    </row>
    <row r="1184" s="2" customFormat="1" ht="24.15" customHeight="1">
      <c r="A1184" s="38"/>
      <c r="B1184" s="39"/>
      <c r="C1184" s="226" t="s">
        <v>1195</v>
      </c>
      <c r="D1184" s="226" t="s">
        <v>173</v>
      </c>
      <c r="E1184" s="227" t="s">
        <v>1196</v>
      </c>
      <c r="F1184" s="228" t="s">
        <v>1197</v>
      </c>
      <c r="G1184" s="229" t="s">
        <v>492</v>
      </c>
      <c r="H1184" s="230">
        <v>7</v>
      </c>
      <c r="I1184" s="231"/>
      <c r="J1184" s="232">
        <f>ROUND(I1184*H1184,2)</f>
        <v>0</v>
      </c>
      <c r="K1184" s="228" t="s">
        <v>177</v>
      </c>
      <c r="L1184" s="44"/>
      <c r="M1184" s="233" t="s">
        <v>1</v>
      </c>
      <c r="N1184" s="234" t="s">
        <v>41</v>
      </c>
      <c r="O1184" s="91"/>
      <c r="P1184" s="235">
        <f>O1184*H1184</f>
        <v>0</v>
      </c>
      <c r="Q1184" s="235">
        <v>0</v>
      </c>
      <c r="R1184" s="235">
        <f>Q1184*H1184</f>
        <v>0</v>
      </c>
      <c r="S1184" s="235">
        <v>0.0080000000000000002</v>
      </c>
      <c r="T1184" s="236">
        <f>S1184*H1184</f>
        <v>0.056000000000000001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237" t="s">
        <v>178</v>
      </c>
      <c r="AT1184" s="237" t="s">
        <v>173</v>
      </c>
      <c r="AU1184" s="237" t="s">
        <v>193</v>
      </c>
      <c r="AY1184" s="17" t="s">
        <v>171</v>
      </c>
      <c r="BE1184" s="238">
        <f>IF(N1184="základní",J1184,0)</f>
        <v>0</v>
      </c>
      <c r="BF1184" s="238">
        <f>IF(N1184="snížená",J1184,0)</f>
        <v>0</v>
      </c>
      <c r="BG1184" s="238">
        <f>IF(N1184="zákl. přenesená",J1184,0)</f>
        <v>0</v>
      </c>
      <c r="BH1184" s="238">
        <f>IF(N1184="sníž. přenesená",J1184,0)</f>
        <v>0</v>
      </c>
      <c r="BI1184" s="238">
        <f>IF(N1184="nulová",J1184,0)</f>
        <v>0</v>
      </c>
      <c r="BJ1184" s="17" t="s">
        <v>83</v>
      </c>
      <c r="BK1184" s="238">
        <f>ROUND(I1184*H1184,2)</f>
        <v>0</v>
      </c>
      <c r="BL1184" s="17" t="s">
        <v>178</v>
      </c>
      <c r="BM1184" s="237" t="s">
        <v>1198</v>
      </c>
    </row>
    <row r="1185" s="2" customFormat="1">
      <c r="A1185" s="38"/>
      <c r="B1185" s="39"/>
      <c r="C1185" s="40"/>
      <c r="D1185" s="239" t="s">
        <v>180</v>
      </c>
      <c r="E1185" s="40"/>
      <c r="F1185" s="240" t="s">
        <v>1199</v>
      </c>
      <c r="G1185" s="40"/>
      <c r="H1185" s="40"/>
      <c r="I1185" s="241"/>
      <c r="J1185" s="40"/>
      <c r="K1185" s="40"/>
      <c r="L1185" s="44"/>
      <c r="M1185" s="242"/>
      <c r="N1185" s="243"/>
      <c r="O1185" s="91"/>
      <c r="P1185" s="91"/>
      <c r="Q1185" s="91"/>
      <c r="R1185" s="91"/>
      <c r="S1185" s="91"/>
      <c r="T1185" s="92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T1185" s="17" t="s">
        <v>180</v>
      </c>
      <c r="AU1185" s="17" t="s">
        <v>193</v>
      </c>
    </row>
    <row r="1186" s="13" customFormat="1">
      <c r="A1186" s="13"/>
      <c r="B1186" s="244"/>
      <c r="C1186" s="245"/>
      <c r="D1186" s="246" t="s">
        <v>182</v>
      </c>
      <c r="E1186" s="247" t="s">
        <v>1</v>
      </c>
      <c r="F1186" s="248" t="s">
        <v>1168</v>
      </c>
      <c r="G1186" s="245"/>
      <c r="H1186" s="247" t="s">
        <v>1</v>
      </c>
      <c r="I1186" s="249"/>
      <c r="J1186" s="245"/>
      <c r="K1186" s="245"/>
      <c r="L1186" s="250"/>
      <c r="M1186" s="251"/>
      <c r="N1186" s="252"/>
      <c r="O1186" s="252"/>
      <c r="P1186" s="252"/>
      <c r="Q1186" s="252"/>
      <c r="R1186" s="252"/>
      <c r="S1186" s="252"/>
      <c r="T1186" s="25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54" t="s">
        <v>182</v>
      </c>
      <c r="AU1186" s="254" t="s">
        <v>193</v>
      </c>
      <c r="AV1186" s="13" t="s">
        <v>83</v>
      </c>
      <c r="AW1186" s="13" t="s">
        <v>34</v>
      </c>
      <c r="AX1186" s="13" t="s">
        <v>76</v>
      </c>
      <c r="AY1186" s="254" t="s">
        <v>171</v>
      </c>
    </row>
    <row r="1187" s="13" customFormat="1">
      <c r="A1187" s="13"/>
      <c r="B1187" s="244"/>
      <c r="C1187" s="245"/>
      <c r="D1187" s="246" t="s">
        <v>182</v>
      </c>
      <c r="E1187" s="247" t="s">
        <v>1</v>
      </c>
      <c r="F1187" s="248" t="s">
        <v>1169</v>
      </c>
      <c r="G1187" s="245"/>
      <c r="H1187" s="247" t="s">
        <v>1</v>
      </c>
      <c r="I1187" s="249"/>
      <c r="J1187" s="245"/>
      <c r="K1187" s="245"/>
      <c r="L1187" s="250"/>
      <c r="M1187" s="251"/>
      <c r="N1187" s="252"/>
      <c r="O1187" s="252"/>
      <c r="P1187" s="252"/>
      <c r="Q1187" s="252"/>
      <c r="R1187" s="252"/>
      <c r="S1187" s="252"/>
      <c r="T1187" s="25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54" t="s">
        <v>182</v>
      </c>
      <c r="AU1187" s="254" t="s">
        <v>193</v>
      </c>
      <c r="AV1187" s="13" t="s">
        <v>83</v>
      </c>
      <c r="AW1187" s="13" t="s">
        <v>34</v>
      </c>
      <c r="AX1187" s="13" t="s">
        <v>76</v>
      </c>
      <c r="AY1187" s="254" t="s">
        <v>171</v>
      </c>
    </row>
    <row r="1188" s="13" customFormat="1">
      <c r="A1188" s="13"/>
      <c r="B1188" s="244"/>
      <c r="C1188" s="245"/>
      <c r="D1188" s="246" t="s">
        <v>182</v>
      </c>
      <c r="E1188" s="247" t="s">
        <v>1</v>
      </c>
      <c r="F1188" s="248" t="s">
        <v>184</v>
      </c>
      <c r="G1188" s="245"/>
      <c r="H1188" s="247" t="s">
        <v>1</v>
      </c>
      <c r="I1188" s="249"/>
      <c r="J1188" s="245"/>
      <c r="K1188" s="245"/>
      <c r="L1188" s="250"/>
      <c r="M1188" s="251"/>
      <c r="N1188" s="252"/>
      <c r="O1188" s="252"/>
      <c r="P1188" s="252"/>
      <c r="Q1188" s="252"/>
      <c r="R1188" s="252"/>
      <c r="S1188" s="252"/>
      <c r="T1188" s="25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54" t="s">
        <v>182</v>
      </c>
      <c r="AU1188" s="254" t="s">
        <v>193</v>
      </c>
      <c r="AV1188" s="13" t="s">
        <v>83</v>
      </c>
      <c r="AW1188" s="13" t="s">
        <v>34</v>
      </c>
      <c r="AX1188" s="13" t="s">
        <v>76</v>
      </c>
      <c r="AY1188" s="254" t="s">
        <v>171</v>
      </c>
    </row>
    <row r="1189" s="14" customFormat="1">
      <c r="A1189" s="14"/>
      <c r="B1189" s="255"/>
      <c r="C1189" s="256"/>
      <c r="D1189" s="246" t="s">
        <v>182</v>
      </c>
      <c r="E1189" s="257" t="s">
        <v>1</v>
      </c>
      <c r="F1189" s="258" t="s">
        <v>214</v>
      </c>
      <c r="G1189" s="256"/>
      <c r="H1189" s="259">
        <v>7</v>
      </c>
      <c r="I1189" s="260"/>
      <c r="J1189" s="256"/>
      <c r="K1189" s="256"/>
      <c r="L1189" s="261"/>
      <c r="M1189" s="262"/>
      <c r="N1189" s="263"/>
      <c r="O1189" s="263"/>
      <c r="P1189" s="263"/>
      <c r="Q1189" s="263"/>
      <c r="R1189" s="263"/>
      <c r="S1189" s="263"/>
      <c r="T1189" s="26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5" t="s">
        <v>182</v>
      </c>
      <c r="AU1189" s="265" t="s">
        <v>193</v>
      </c>
      <c r="AV1189" s="14" t="s">
        <v>85</v>
      </c>
      <c r="AW1189" s="14" t="s">
        <v>34</v>
      </c>
      <c r="AX1189" s="14" t="s">
        <v>76</v>
      </c>
      <c r="AY1189" s="265" t="s">
        <v>171</v>
      </c>
    </row>
    <row r="1190" s="2" customFormat="1" ht="24.15" customHeight="1">
      <c r="A1190" s="38"/>
      <c r="B1190" s="39"/>
      <c r="C1190" s="226" t="s">
        <v>1200</v>
      </c>
      <c r="D1190" s="226" t="s">
        <v>173</v>
      </c>
      <c r="E1190" s="227" t="s">
        <v>1201</v>
      </c>
      <c r="F1190" s="228" t="s">
        <v>1202</v>
      </c>
      <c r="G1190" s="229" t="s">
        <v>492</v>
      </c>
      <c r="H1190" s="230">
        <v>2</v>
      </c>
      <c r="I1190" s="231"/>
      <c r="J1190" s="232">
        <f>ROUND(I1190*H1190,2)</f>
        <v>0</v>
      </c>
      <c r="K1190" s="228" t="s">
        <v>177</v>
      </c>
      <c r="L1190" s="44"/>
      <c r="M1190" s="233" t="s">
        <v>1</v>
      </c>
      <c r="N1190" s="234" t="s">
        <v>41</v>
      </c>
      <c r="O1190" s="91"/>
      <c r="P1190" s="235">
        <f>O1190*H1190</f>
        <v>0</v>
      </c>
      <c r="Q1190" s="235">
        <v>0</v>
      </c>
      <c r="R1190" s="235">
        <f>Q1190*H1190</f>
        <v>0</v>
      </c>
      <c r="S1190" s="235">
        <v>0.012</v>
      </c>
      <c r="T1190" s="236">
        <f>S1190*H1190</f>
        <v>0.024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237" t="s">
        <v>178</v>
      </c>
      <c r="AT1190" s="237" t="s">
        <v>173</v>
      </c>
      <c r="AU1190" s="237" t="s">
        <v>193</v>
      </c>
      <c r="AY1190" s="17" t="s">
        <v>171</v>
      </c>
      <c r="BE1190" s="238">
        <f>IF(N1190="základní",J1190,0)</f>
        <v>0</v>
      </c>
      <c r="BF1190" s="238">
        <f>IF(N1190="snížená",J1190,0)</f>
        <v>0</v>
      </c>
      <c r="BG1190" s="238">
        <f>IF(N1190="zákl. přenesená",J1190,0)</f>
        <v>0</v>
      </c>
      <c r="BH1190" s="238">
        <f>IF(N1190="sníž. přenesená",J1190,0)</f>
        <v>0</v>
      </c>
      <c r="BI1190" s="238">
        <f>IF(N1190="nulová",J1190,0)</f>
        <v>0</v>
      </c>
      <c r="BJ1190" s="17" t="s">
        <v>83</v>
      </c>
      <c r="BK1190" s="238">
        <f>ROUND(I1190*H1190,2)</f>
        <v>0</v>
      </c>
      <c r="BL1190" s="17" t="s">
        <v>178</v>
      </c>
      <c r="BM1190" s="237" t="s">
        <v>1203</v>
      </c>
    </row>
    <row r="1191" s="2" customFormat="1">
      <c r="A1191" s="38"/>
      <c r="B1191" s="39"/>
      <c r="C1191" s="40"/>
      <c r="D1191" s="239" t="s">
        <v>180</v>
      </c>
      <c r="E1191" s="40"/>
      <c r="F1191" s="240" t="s">
        <v>1204</v>
      </c>
      <c r="G1191" s="40"/>
      <c r="H1191" s="40"/>
      <c r="I1191" s="241"/>
      <c r="J1191" s="40"/>
      <c r="K1191" s="40"/>
      <c r="L1191" s="44"/>
      <c r="M1191" s="242"/>
      <c r="N1191" s="243"/>
      <c r="O1191" s="91"/>
      <c r="P1191" s="91"/>
      <c r="Q1191" s="91"/>
      <c r="R1191" s="91"/>
      <c r="S1191" s="91"/>
      <c r="T1191" s="92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T1191" s="17" t="s">
        <v>180</v>
      </c>
      <c r="AU1191" s="17" t="s">
        <v>193</v>
      </c>
    </row>
    <row r="1192" s="13" customFormat="1">
      <c r="A1192" s="13"/>
      <c r="B1192" s="244"/>
      <c r="C1192" s="245"/>
      <c r="D1192" s="246" t="s">
        <v>182</v>
      </c>
      <c r="E1192" s="247" t="s">
        <v>1</v>
      </c>
      <c r="F1192" s="248" t="s">
        <v>1168</v>
      </c>
      <c r="G1192" s="245"/>
      <c r="H1192" s="247" t="s">
        <v>1</v>
      </c>
      <c r="I1192" s="249"/>
      <c r="J1192" s="245"/>
      <c r="K1192" s="245"/>
      <c r="L1192" s="250"/>
      <c r="M1192" s="251"/>
      <c r="N1192" s="252"/>
      <c r="O1192" s="252"/>
      <c r="P1192" s="252"/>
      <c r="Q1192" s="252"/>
      <c r="R1192" s="252"/>
      <c r="S1192" s="252"/>
      <c r="T1192" s="25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54" t="s">
        <v>182</v>
      </c>
      <c r="AU1192" s="254" t="s">
        <v>193</v>
      </c>
      <c r="AV1192" s="13" t="s">
        <v>83</v>
      </c>
      <c r="AW1192" s="13" t="s">
        <v>34</v>
      </c>
      <c r="AX1192" s="13" t="s">
        <v>76</v>
      </c>
      <c r="AY1192" s="254" t="s">
        <v>171</v>
      </c>
    </row>
    <row r="1193" s="13" customFormat="1">
      <c r="A1193" s="13"/>
      <c r="B1193" s="244"/>
      <c r="C1193" s="245"/>
      <c r="D1193" s="246" t="s">
        <v>182</v>
      </c>
      <c r="E1193" s="247" t="s">
        <v>1</v>
      </c>
      <c r="F1193" s="248" t="s">
        <v>1169</v>
      </c>
      <c r="G1193" s="245"/>
      <c r="H1193" s="247" t="s">
        <v>1</v>
      </c>
      <c r="I1193" s="249"/>
      <c r="J1193" s="245"/>
      <c r="K1193" s="245"/>
      <c r="L1193" s="250"/>
      <c r="M1193" s="251"/>
      <c r="N1193" s="252"/>
      <c r="O1193" s="252"/>
      <c r="P1193" s="252"/>
      <c r="Q1193" s="252"/>
      <c r="R1193" s="252"/>
      <c r="S1193" s="252"/>
      <c r="T1193" s="25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54" t="s">
        <v>182</v>
      </c>
      <c r="AU1193" s="254" t="s">
        <v>193</v>
      </c>
      <c r="AV1193" s="13" t="s">
        <v>83</v>
      </c>
      <c r="AW1193" s="13" t="s">
        <v>34</v>
      </c>
      <c r="AX1193" s="13" t="s">
        <v>76</v>
      </c>
      <c r="AY1193" s="254" t="s">
        <v>171</v>
      </c>
    </row>
    <row r="1194" s="13" customFormat="1">
      <c r="A1194" s="13"/>
      <c r="B1194" s="244"/>
      <c r="C1194" s="245"/>
      <c r="D1194" s="246" t="s">
        <v>182</v>
      </c>
      <c r="E1194" s="247" t="s">
        <v>1</v>
      </c>
      <c r="F1194" s="248" t="s">
        <v>184</v>
      </c>
      <c r="G1194" s="245"/>
      <c r="H1194" s="247" t="s">
        <v>1</v>
      </c>
      <c r="I1194" s="249"/>
      <c r="J1194" s="245"/>
      <c r="K1194" s="245"/>
      <c r="L1194" s="250"/>
      <c r="M1194" s="251"/>
      <c r="N1194" s="252"/>
      <c r="O1194" s="252"/>
      <c r="P1194" s="252"/>
      <c r="Q1194" s="252"/>
      <c r="R1194" s="252"/>
      <c r="S1194" s="252"/>
      <c r="T1194" s="25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54" t="s">
        <v>182</v>
      </c>
      <c r="AU1194" s="254" t="s">
        <v>193</v>
      </c>
      <c r="AV1194" s="13" t="s">
        <v>83</v>
      </c>
      <c r="AW1194" s="13" t="s">
        <v>34</v>
      </c>
      <c r="AX1194" s="13" t="s">
        <v>76</v>
      </c>
      <c r="AY1194" s="254" t="s">
        <v>171</v>
      </c>
    </row>
    <row r="1195" s="14" customFormat="1">
      <c r="A1195" s="14"/>
      <c r="B1195" s="255"/>
      <c r="C1195" s="256"/>
      <c r="D1195" s="246" t="s">
        <v>182</v>
      </c>
      <c r="E1195" s="257" t="s">
        <v>1</v>
      </c>
      <c r="F1195" s="258" t="s">
        <v>85</v>
      </c>
      <c r="G1195" s="256"/>
      <c r="H1195" s="259">
        <v>2</v>
      </c>
      <c r="I1195" s="260"/>
      <c r="J1195" s="256"/>
      <c r="K1195" s="256"/>
      <c r="L1195" s="261"/>
      <c r="M1195" s="262"/>
      <c r="N1195" s="263"/>
      <c r="O1195" s="263"/>
      <c r="P1195" s="263"/>
      <c r="Q1195" s="263"/>
      <c r="R1195" s="263"/>
      <c r="S1195" s="263"/>
      <c r="T1195" s="26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65" t="s">
        <v>182</v>
      </c>
      <c r="AU1195" s="265" t="s">
        <v>193</v>
      </c>
      <c r="AV1195" s="14" t="s">
        <v>85</v>
      </c>
      <c r="AW1195" s="14" t="s">
        <v>34</v>
      </c>
      <c r="AX1195" s="14" t="s">
        <v>76</v>
      </c>
      <c r="AY1195" s="265" t="s">
        <v>171</v>
      </c>
    </row>
    <row r="1196" s="2" customFormat="1" ht="24.15" customHeight="1">
      <c r="A1196" s="38"/>
      <c r="B1196" s="39"/>
      <c r="C1196" s="226" t="s">
        <v>1205</v>
      </c>
      <c r="D1196" s="226" t="s">
        <v>173</v>
      </c>
      <c r="E1196" s="227" t="s">
        <v>1206</v>
      </c>
      <c r="F1196" s="228" t="s">
        <v>1207</v>
      </c>
      <c r="G1196" s="229" t="s">
        <v>492</v>
      </c>
      <c r="H1196" s="230">
        <v>2</v>
      </c>
      <c r="I1196" s="231"/>
      <c r="J1196" s="232">
        <f>ROUND(I1196*H1196,2)</f>
        <v>0</v>
      </c>
      <c r="K1196" s="228" t="s">
        <v>177</v>
      </c>
      <c r="L1196" s="44"/>
      <c r="M1196" s="233" t="s">
        <v>1</v>
      </c>
      <c r="N1196" s="234" t="s">
        <v>41</v>
      </c>
      <c r="O1196" s="91"/>
      <c r="P1196" s="235">
        <f>O1196*H1196</f>
        <v>0</v>
      </c>
      <c r="Q1196" s="235">
        <v>0</v>
      </c>
      <c r="R1196" s="235">
        <f>Q1196*H1196</f>
        <v>0</v>
      </c>
      <c r="S1196" s="235">
        <v>0.016</v>
      </c>
      <c r="T1196" s="236">
        <f>S1196*H1196</f>
        <v>0.032000000000000001</v>
      </c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237" t="s">
        <v>178</v>
      </c>
      <c r="AT1196" s="237" t="s">
        <v>173</v>
      </c>
      <c r="AU1196" s="237" t="s">
        <v>193</v>
      </c>
      <c r="AY1196" s="17" t="s">
        <v>171</v>
      </c>
      <c r="BE1196" s="238">
        <f>IF(N1196="základní",J1196,0)</f>
        <v>0</v>
      </c>
      <c r="BF1196" s="238">
        <f>IF(N1196="snížená",J1196,0)</f>
        <v>0</v>
      </c>
      <c r="BG1196" s="238">
        <f>IF(N1196="zákl. přenesená",J1196,0)</f>
        <v>0</v>
      </c>
      <c r="BH1196" s="238">
        <f>IF(N1196="sníž. přenesená",J1196,0)</f>
        <v>0</v>
      </c>
      <c r="BI1196" s="238">
        <f>IF(N1196="nulová",J1196,0)</f>
        <v>0</v>
      </c>
      <c r="BJ1196" s="17" t="s">
        <v>83</v>
      </c>
      <c r="BK1196" s="238">
        <f>ROUND(I1196*H1196,2)</f>
        <v>0</v>
      </c>
      <c r="BL1196" s="17" t="s">
        <v>178</v>
      </c>
      <c r="BM1196" s="237" t="s">
        <v>1208</v>
      </c>
    </row>
    <row r="1197" s="2" customFormat="1">
      <c r="A1197" s="38"/>
      <c r="B1197" s="39"/>
      <c r="C1197" s="40"/>
      <c r="D1197" s="239" t="s">
        <v>180</v>
      </c>
      <c r="E1197" s="40"/>
      <c r="F1197" s="240" t="s">
        <v>1209</v>
      </c>
      <c r="G1197" s="40"/>
      <c r="H1197" s="40"/>
      <c r="I1197" s="241"/>
      <c r="J1197" s="40"/>
      <c r="K1197" s="40"/>
      <c r="L1197" s="44"/>
      <c r="M1197" s="242"/>
      <c r="N1197" s="243"/>
      <c r="O1197" s="91"/>
      <c r="P1197" s="91"/>
      <c r="Q1197" s="91"/>
      <c r="R1197" s="91"/>
      <c r="S1197" s="91"/>
      <c r="T1197" s="92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17" t="s">
        <v>180</v>
      </c>
      <c r="AU1197" s="17" t="s">
        <v>193</v>
      </c>
    </row>
    <row r="1198" s="13" customFormat="1">
      <c r="A1198" s="13"/>
      <c r="B1198" s="244"/>
      <c r="C1198" s="245"/>
      <c r="D1198" s="246" t="s">
        <v>182</v>
      </c>
      <c r="E1198" s="247" t="s">
        <v>1</v>
      </c>
      <c r="F1198" s="248" t="s">
        <v>1168</v>
      </c>
      <c r="G1198" s="245"/>
      <c r="H1198" s="247" t="s">
        <v>1</v>
      </c>
      <c r="I1198" s="249"/>
      <c r="J1198" s="245"/>
      <c r="K1198" s="245"/>
      <c r="L1198" s="250"/>
      <c r="M1198" s="251"/>
      <c r="N1198" s="252"/>
      <c r="O1198" s="252"/>
      <c r="P1198" s="252"/>
      <c r="Q1198" s="252"/>
      <c r="R1198" s="252"/>
      <c r="S1198" s="252"/>
      <c r="T1198" s="25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54" t="s">
        <v>182</v>
      </c>
      <c r="AU1198" s="254" t="s">
        <v>193</v>
      </c>
      <c r="AV1198" s="13" t="s">
        <v>83</v>
      </c>
      <c r="AW1198" s="13" t="s">
        <v>34</v>
      </c>
      <c r="AX1198" s="13" t="s">
        <v>76</v>
      </c>
      <c r="AY1198" s="254" t="s">
        <v>171</v>
      </c>
    </row>
    <row r="1199" s="13" customFormat="1">
      <c r="A1199" s="13"/>
      <c r="B1199" s="244"/>
      <c r="C1199" s="245"/>
      <c r="D1199" s="246" t="s">
        <v>182</v>
      </c>
      <c r="E1199" s="247" t="s">
        <v>1</v>
      </c>
      <c r="F1199" s="248" t="s">
        <v>1169</v>
      </c>
      <c r="G1199" s="245"/>
      <c r="H1199" s="247" t="s">
        <v>1</v>
      </c>
      <c r="I1199" s="249"/>
      <c r="J1199" s="245"/>
      <c r="K1199" s="245"/>
      <c r="L1199" s="250"/>
      <c r="M1199" s="251"/>
      <c r="N1199" s="252"/>
      <c r="O1199" s="252"/>
      <c r="P1199" s="252"/>
      <c r="Q1199" s="252"/>
      <c r="R1199" s="252"/>
      <c r="S1199" s="252"/>
      <c r="T1199" s="25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54" t="s">
        <v>182</v>
      </c>
      <c r="AU1199" s="254" t="s">
        <v>193</v>
      </c>
      <c r="AV1199" s="13" t="s">
        <v>83</v>
      </c>
      <c r="AW1199" s="13" t="s">
        <v>34</v>
      </c>
      <c r="AX1199" s="13" t="s">
        <v>76</v>
      </c>
      <c r="AY1199" s="254" t="s">
        <v>171</v>
      </c>
    </row>
    <row r="1200" s="13" customFormat="1">
      <c r="A1200" s="13"/>
      <c r="B1200" s="244"/>
      <c r="C1200" s="245"/>
      <c r="D1200" s="246" t="s">
        <v>182</v>
      </c>
      <c r="E1200" s="247" t="s">
        <v>1</v>
      </c>
      <c r="F1200" s="248" t="s">
        <v>184</v>
      </c>
      <c r="G1200" s="245"/>
      <c r="H1200" s="247" t="s">
        <v>1</v>
      </c>
      <c r="I1200" s="249"/>
      <c r="J1200" s="245"/>
      <c r="K1200" s="245"/>
      <c r="L1200" s="250"/>
      <c r="M1200" s="251"/>
      <c r="N1200" s="252"/>
      <c r="O1200" s="252"/>
      <c r="P1200" s="252"/>
      <c r="Q1200" s="252"/>
      <c r="R1200" s="252"/>
      <c r="S1200" s="252"/>
      <c r="T1200" s="25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54" t="s">
        <v>182</v>
      </c>
      <c r="AU1200" s="254" t="s">
        <v>193</v>
      </c>
      <c r="AV1200" s="13" t="s">
        <v>83</v>
      </c>
      <c r="AW1200" s="13" t="s">
        <v>34</v>
      </c>
      <c r="AX1200" s="13" t="s">
        <v>76</v>
      </c>
      <c r="AY1200" s="254" t="s">
        <v>171</v>
      </c>
    </row>
    <row r="1201" s="14" customFormat="1">
      <c r="A1201" s="14"/>
      <c r="B1201" s="255"/>
      <c r="C1201" s="256"/>
      <c r="D1201" s="246" t="s">
        <v>182</v>
      </c>
      <c r="E1201" s="257" t="s">
        <v>1</v>
      </c>
      <c r="F1201" s="258" t="s">
        <v>85</v>
      </c>
      <c r="G1201" s="256"/>
      <c r="H1201" s="259">
        <v>2</v>
      </c>
      <c r="I1201" s="260"/>
      <c r="J1201" s="256"/>
      <c r="K1201" s="256"/>
      <c r="L1201" s="261"/>
      <c r="M1201" s="262"/>
      <c r="N1201" s="263"/>
      <c r="O1201" s="263"/>
      <c r="P1201" s="263"/>
      <c r="Q1201" s="263"/>
      <c r="R1201" s="263"/>
      <c r="S1201" s="263"/>
      <c r="T1201" s="26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65" t="s">
        <v>182</v>
      </c>
      <c r="AU1201" s="265" t="s">
        <v>193</v>
      </c>
      <c r="AV1201" s="14" t="s">
        <v>85</v>
      </c>
      <c r="AW1201" s="14" t="s">
        <v>34</v>
      </c>
      <c r="AX1201" s="14" t="s">
        <v>76</v>
      </c>
      <c r="AY1201" s="265" t="s">
        <v>171</v>
      </c>
    </row>
    <row r="1202" s="2" customFormat="1" ht="24.15" customHeight="1">
      <c r="A1202" s="38"/>
      <c r="B1202" s="39"/>
      <c r="C1202" s="226" t="s">
        <v>1210</v>
      </c>
      <c r="D1202" s="226" t="s">
        <v>173</v>
      </c>
      <c r="E1202" s="227" t="s">
        <v>1211</v>
      </c>
      <c r="F1202" s="228" t="s">
        <v>1212</v>
      </c>
      <c r="G1202" s="229" t="s">
        <v>492</v>
      </c>
      <c r="H1202" s="230">
        <v>5</v>
      </c>
      <c r="I1202" s="231"/>
      <c r="J1202" s="232">
        <f>ROUND(I1202*H1202,2)</f>
        <v>0</v>
      </c>
      <c r="K1202" s="228" t="s">
        <v>177</v>
      </c>
      <c r="L1202" s="44"/>
      <c r="M1202" s="233" t="s">
        <v>1</v>
      </c>
      <c r="N1202" s="234" t="s">
        <v>41</v>
      </c>
      <c r="O1202" s="91"/>
      <c r="P1202" s="235">
        <f>O1202*H1202</f>
        <v>0</v>
      </c>
      <c r="Q1202" s="235">
        <v>0</v>
      </c>
      <c r="R1202" s="235">
        <f>Q1202*H1202</f>
        <v>0</v>
      </c>
      <c r="S1202" s="235">
        <v>0.025000000000000001</v>
      </c>
      <c r="T1202" s="236">
        <f>S1202*H1202</f>
        <v>0.125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237" t="s">
        <v>178</v>
      </c>
      <c r="AT1202" s="237" t="s">
        <v>173</v>
      </c>
      <c r="AU1202" s="237" t="s">
        <v>193</v>
      </c>
      <c r="AY1202" s="17" t="s">
        <v>171</v>
      </c>
      <c r="BE1202" s="238">
        <f>IF(N1202="základní",J1202,0)</f>
        <v>0</v>
      </c>
      <c r="BF1202" s="238">
        <f>IF(N1202="snížená",J1202,0)</f>
        <v>0</v>
      </c>
      <c r="BG1202" s="238">
        <f>IF(N1202="zákl. přenesená",J1202,0)</f>
        <v>0</v>
      </c>
      <c r="BH1202" s="238">
        <f>IF(N1202="sníž. přenesená",J1202,0)</f>
        <v>0</v>
      </c>
      <c r="BI1202" s="238">
        <f>IF(N1202="nulová",J1202,0)</f>
        <v>0</v>
      </c>
      <c r="BJ1202" s="17" t="s">
        <v>83</v>
      </c>
      <c r="BK1202" s="238">
        <f>ROUND(I1202*H1202,2)</f>
        <v>0</v>
      </c>
      <c r="BL1202" s="17" t="s">
        <v>178</v>
      </c>
      <c r="BM1202" s="237" t="s">
        <v>1213</v>
      </c>
    </row>
    <row r="1203" s="2" customFormat="1">
      <c r="A1203" s="38"/>
      <c r="B1203" s="39"/>
      <c r="C1203" s="40"/>
      <c r="D1203" s="239" t="s">
        <v>180</v>
      </c>
      <c r="E1203" s="40"/>
      <c r="F1203" s="240" t="s">
        <v>1214</v>
      </c>
      <c r="G1203" s="40"/>
      <c r="H1203" s="40"/>
      <c r="I1203" s="241"/>
      <c r="J1203" s="40"/>
      <c r="K1203" s="40"/>
      <c r="L1203" s="44"/>
      <c r="M1203" s="242"/>
      <c r="N1203" s="243"/>
      <c r="O1203" s="91"/>
      <c r="P1203" s="91"/>
      <c r="Q1203" s="91"/>
      <c r="R1203" s="91"/>
      <c r="S1203" s="91"/>
      <c r="T1203" s="92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17" t="s">
        <v>180</v>
      </c>
      <c r="AU1203" s="17" t="s">
        <v>193</v>
      </c>
    </row>
    <row r="1204" s="13" customFormat="1">
      <c r="A1204" s="13"/>
      <c r="B1204" s="244"/>
      <c r="C1204" s="245"/>
      <c r="D1204" s="246" t="s">
        <v>182</v>
      </c>
      <c r="E1204" s="247" t="s">
        <v>1</v>
      </c>
      <c r="F1204" s="248" t="s">
        <v>1168</v>
      </c>
      <c r="G1204" s="245"/>
      <c r="H1204" s="247" t="s">
        <v>1</v>
      </c>
      <c r="I1204" s="249"/>
      <c r="J1204" s="245"/>
      <c r="K1204" s="245"/>
      <c r="L1204" s="250"/>
      <c r="M1204" s="251"/>
      <c r="N1204" s="252"/>
      <c r="O1204" s="252"/>
      <c r="P1204" s="252"/>
      <c r="Q1204" s="252"/>
      <c r="R1204" s="252"/>
      <c r="S1204" s="252"/>
      <c r="T1204" s="25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54" t="s">
        <v>182</v>
      </c>
      <c r="AU1204" s="254" t="s">
        <v>193</v>
      </c>
      <c r="AV1204" s="13" t="s">
        <v>83</v>
      </c>
      <c r="AW1204" s="13" t="s">
        <v>34</v>
      </c>
      <c r="AX1204" s="13" t="s">
        <v>76</v>
      </c>
      <c r="AY1204" s="254" t="s">
        <v>171</v>
      </c>
    </row>
    <row r="1205" s="13" customFormat="1">
      <c r="A1205" s="13"/>
      <c r="B1205" s="244"/>
      <c r="C1205" s="245"/>
      <c r="D1205" s="246" t="s">
        <v>182</v>
      </c>
      <c r="E1205" s="247" t="s">
        <v>1</v>
      </c>
      <c r="F1205" s="248" t="s">
        <v>1169</v>
      </c>
      <c r="G1205" s="245"/>
      <c r="H1205" s="247" t="s">
        <v>1</v>
      </c>
      <c r="I1205" s="249"/>
      <c r="J1205" s="245"/>
      <c r="K1205" s="245"/>
      <c r="L1205" s="250"/>
      <c r="M1205" s="251"/>
      <c r="N1205" s="252"/>
      <c r="O1205" s="252"/>
      <c r="P1205" s="252"/>
      <c r="Q1205" s="252"/>
      <c r="R1205" s="252"/>
      <c r="S1205" s="252"/>
      <c r="T1205" s="25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4" t="s">
        <v>182</v>
      </c>
      <c r="AU1205" s="254" t="s">
        <v>193</v>
      </c>
      <c r="AV1205" s="13" t="s">
        <v>83</v>
      </c>
      <c r="AW1205" s="13" t="s">
        <v>34</v>
      </c>
      <c r="AX1205" s="13" t="s">
        <v>76</v>
      </c>
      <c r="AY1205" s="254" t="s">
        <v>171</v>
      </c>
    </row>
    <row r="1206" s="13" customFormat="1">
      <c r="A1206" s="13"/>
      <c r="B1206" s="244"/>
      <c r="C1206" s="245"/>
      <c r="D1206" s="246" t="s">
        <v>182</v>
      </c>
      <c r="E1206" s="247" t="s">
        <v>1</v>
      </c>
      <c r="F1206" s="248" t="s">
        <v>184</v>
      </c>
      <c r="G1206" s="245"/>
      <c r="H1206" s="247" t="s">
        <v>1</v>
      </c>
      <c r="I1206" s="249"/>
      <c r="J1206" s="245"/>
      <c r="K1206" s="245"/>
      <c r="L1206" s="250"/>
      <c r="M1206" s="251"/>
      <c r="N1206" s="252"/>
      <c r="O1206" s="252"/>
      <c r="P1206" s="252"/>
      <c r="Q1206" s="252"/>
      <c r="R1206" s="252"/>
      <c r="S1206" s="252"/>
      <c r="T1206" s="25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54" t="s">
        <v>182</v>
      </c>
      <c r="AU1206" s="254" t="s">
        <v>193</v>
      </c>
      <c r="AV1206" s="13" t="s">
        <v>83</v>
      </c>
      <c r="AW1206" s="13" t="s">
        <v>34</v>
      </c>
      <c r="AX1206" s="13" t="s">
        <v>76</v>
      </c>
      <c r="AY1206" s="254" t="s">
        <v>171</v>
      </c>
    </row>
    <row r="1207" s="14" customFormat="1">
      <c r="A1207" s="14"/>
      <c r="B1207" s="255"/>
      <c r="C1207" s="256"/>
      <c r="D1207" s="246" t="s">
        <v>182</v>
      </c>
      <c r="E1207" s="257" t="s">
        <v>1</v>
      </c>
      <c r="F1207" s="258" t="s">
        <v>202</v>
      </c>
      <c r="G1207" s="256"/>
      <c r="H1207" s="259">
        <v>5</v>
      </c>
      <c r="I1207" s="260"/>
      <c r="J1207" s="256"/>
      <c r="K1207" s="256"/>
      <c r="L1207" s="261"/>
      <c r="M1207" s="262"/>
      <c r="N1207" s="263"/>
      <c r="O1207" s="263"/>
      <c r="P1207" s="263"/>
      <c r="Q1207" s="263"/>
      <c r="R1207" s="263"/>
      <c r="S1207" s="263"/>
      <c r="T1207" s="26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65" t="s">
        <v>182</v>
      </c>
      <c r="AU1207" s="265" t="s">
        <v>193</v>
      </c>
      <c r="AV1207" s="14" t="s">
        <v>85</v>
      </c>
      <c r="AW1207" s="14" t="s">
        <v>34</v>
      </c>
      <c r="AX1207" s="14" t="s">
        <v>76</v>
      </c>
      <c r="AY1207" s="265" t="s">
        <v>171</v>
      </c>
    </row>
    <row r="1208" s="2" customFormat="1" ht="24.15" customHeight="1">
      <c r="A1208" s="38"/>
      <c r="B1208" s="39"/>
      <c r="C1208" s="226" t="s">
        <v>1215</v>
      </c>
      <c r="D1208" s="226" t="s">
        <v>173</v>
      </c>
      <c r="E1208" s="227" t="s">
        <v>1216</v>
      </c>
      <c r="F1208" s="228" t="s">
        <v>1217</v>
      </c>
      <c r="G1208" s="229" t="s">
        <v>492</v>
      </c>
      <c r="H1208" s="230">
        <v>4</v>
      </c>
      <c r="I1208" s="231"/>
      <c r="J1208" s="232">
        <f>ROUND(I1208*H1208,2)</f>
        <v>0</v>
      </c>
      <c r="K1208" s="228" t="s">
        <v>177</v>
      </c>
      <c r="L1208" s="44"/>
      <c r="M1208" s="233" t="s">
        <v>1</v>
      </c>
      <c r="N1208" s="234" t="s">
        <v>41</v>
      </c>
      <c r="O1208" s="91"/>
      <c r="P1208" s="235">
        <f>O1208*H1208</f>
        <v>0</v>
      </c>
      <c r="Q1208" s="235">
        <v>0</v>
      </c>
      <c r="R1208" s="235">
        <f>Q1208*H1208</f>
        <v>0</v>
      </c>
      <c r="S1208" s="235">
        <v>0.053999999999999999</v>
      </c>
      <c r="T1208" s="236">
        <f>S1208*H1208</f>
        <v>0.216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237" t="s">
        <v>178</v>
      </c>
      <c r="AT1208" s="237" t="s">
        <v>173</v>
      </c>
      <c r="AU1208" s="237" t="s">
        <v>193</v>
      </c>
      <c r="AY1208" s="17" t="s">
        <v>171</v>
      </c>
      <c r="BE1208" s="238">
        <f>IF(N1208="základní",J1208,0)</f>
        <v>0</v>
      </c>
      <c r="BF1208" s="238">
        <f>IF(N1208="snížená",J1208,0)</f>
        <v>0</v>
      </c>
      <c r="BG1208" s="238">
        <f>IF(N1208="zákl. přenesená",J1208,0)</f>
        <v>0</v>
      </c>
      <c r="BH1208" s="238">
        <f>IF(N1208="sníž. přenesená",J1208,0)</f>
        <v>0</v>
      </c>
      <c r="BI1208" s="238">
        <f>IF(N1208="nulová",J1208,0)</f>
        <v>0</v>
      </c>
      <c r="BJ1208" s="17" t="s">
        <v>83</v>
      </c>
      <c r="BK1208" s="238">
        <f>ROUND(I1208*H1208,2)</f>
        <v>0</v>
      </c>
      <c r="BL1208" s="17" t="s">
        <v>178</v>
      </c>
      <c r="BM1208" s="237" t="s">
        <v>1218</v>
      </c>
    </row>
    <row r="1209" s="2" customFormat="1">
      <c r="A1209" s="38"/>
      <c r="B1209" s="39"/>
      <c r="C1209" s="40"/>
      <c r="D1209" s="239" t="s">
        <v>180</v>
      </c>
      <c r="E1209" s="40"/>
      <c r="F1209" s="240" t="s">
        <v>1219</v>
      </c>
      <c r="G1209" s="40"/>
      <c r="H1209" s="40"/>
      <c r="I1209" s="241"/>
      <c r="J1209" s="40"/>
      <c r="K1209" s="40"/>
      <c r="L1209" s="44"/>
      <c r="M1209" s="242"/>
      <c r="N1209" s="243"/>
      <c r="O1209" s="91"/>
      <c r="P1209" s="91"/>
      <c r="Q1209" s="91"/>
      <c r="R1209" s="91"/>
      <c r="S1209" s="91"/>
      <c r="T1209" s="92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T1209" s="17" t="s">
        <v>180</v>
      </c>
      <c r="AU1209" s="17" t="s">
        <v>193</v>
      </c>
    </row>
    <row r="1210" s="13" customFormat="1">
      <c r="A1210" s="13"/>
      <c r="B1210" s="244"/>
      <c r="C1210" s="245"/>
      <c r="D1210" s="246" t="s">
        <v>182</v>
      </c>
      <c r="E1210" s="247" t="s">
        <v>1</v>
      </c>
      <c r="F1210" s="248" t="s">
        <v>1168</v>
      </c>
      <c r="G1210" s="245"/>
      <c r="H1210" s="247" t="s">
        <v>1</v>
      </c>
      <c r="I1210" s="249"/>
      <c r="J1210" s="245"/>
      <c r="K1210" s="245"/>
      <c r="L1210" s="250"/>
      <c r="M1210" s="251"/>
      <c r="N1210" s="252"/>
      <c r="O1210" s="252"/>
      <c r="P1210" s="252"/>
      <c r="Q1210" s="252"/>
      <c r="R1210" s="252"/>
      <c r="S1210" s="252"/>
      <c r="T1210" s="25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54" t="s">
        <v>182</v>
      </c>
      <c r="AU1210" s="254" t="s">
        <v>193</v>
      </c>
      <c r="AV1210" s="13" t="s">
        <v>83</v>
      </c>
      <c r="AW1210" s="13" t="s">
        <v>34</v>
      </c>
      <c r="AX1210" s="13" t="s">
        <v>76</v>
      </c>
      <c r="AY1210" s="254" t="s">
        <v>171</v>
      </c>
    </row>
    <row r="1211" s="13" customFormat="1">
      <c r="A1211" s="13"/>
      <c r="B1211" s="244"/>
      <c r="C1211" s="245"/>
      <c r="D1211" s="246" t="s">
        <v>182</v>
      </c>
      <c r="E1211" s="247" t="s">
        <v>1</v>
      </c>
      <c r="F1211" s="248" t="s">
        <v>1169</v>
      </c>
      <c r="G1211" s="245"/>
      <c r="H1211" s="247" t="s">
        <v>1</v>
      </c>
      <c r="I1211" s="249"/>
      <c r="J1211" s="245"/>
      <c r="K1211" s="245"/>
      <c r="L1211" s="250"/>
      <c r="M1211" s="251"/>
      <c r="N1211" s="252"/>
      <c r="O1211" s="252"/>
      <c r="P1211" s="252"/>
      <c r="Q1211" s="252"/>
      <c r="R1211" s="252"/>
      <c r="S1211" s="252"/>
      <c r="T1211" s="25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54" t="s">
        <v>182</v>
      </c>
      <c r="AU1211" s="254" t="s">
        <v>193</v>
      </c>
      <c r="AV1211" s="13" t="s">
        <v>83</v>
      </c>
      <c r="AW1211" s="13" t="s">
        <v>34</v>
      </c>
      <c r="AX1211" s="13" t="s">
        <v>76</v>
      </c>
      <c r="AY1211" s="254" t="s">
        <v>171</v>
      </c>
    </row>
    <row r="1212" s="13" customFormat="1">
      <c r="A1212" s="13"/>
      <c r="B1212" s="244"/>
      <c r="C1212" s="245"/>
      <c r="D1212" s="246" t="s">
        <v>182</v>
      </c>
      <c r="E1212" s="247" t="s">
        <v>1</v>
      </c>
      <c r="F1212" s="248" t="s">
        <v>184</v>
      </c>
      <c r="G1212" s="245"/>
      <c r="H1212" s="247" t="s">
        <v>1</v>
      </c>
      <c r="I1212" s="249"/>
      <c r="J1212" s="245"/>
      <c r="K1212" s="245"/>
      <c r="L1212" s="250"/>
      <c r="M1212" s="251"/>
      <c r="N1212" s="252"/>
      <c r="O1212" s="252"/>
      <c r="P1212" s="252"/>
      <c r="Q1212" s="252"/>
      <c r="R1212" s="252"/>
      <c r="S1212" s="252"/>
      <c r="T1212" s="25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54" t="s">
        <v>182</v>
      </c>
      <c r="AU1212" s="254" t="s">
        <v>193</v>
      </c>
      <c r="AV1212" s="13" t="s">
        <v>83</v>
      </c>
      <c r="AW1212" s="13" t="s">
        <v>34</v>
      </c>
      <c r="AX1212" s="13" t="s">
        <v>76</v>
      </c>
      <c r="AY1212" s="254" t="s">
        <v>171</v>
      </c>
    </row>
    <row r="1213" s="14" customFormat="1">
      <c r="A1213" s="14"/>
      <c r="B1213" s="255"/>
      <c r="C1213" s="256"/>
      <c r="D1213" s="246" t="s">
        <v>182</v>
      </c>
      <c r="E1213" s="257" t="s">
        <v>1</v>
      </c>
      <c r="F1213" s="258" t="s">
        <v>178</v>
      </c>
      <c r="G1213" s="256"/>
      <c r="H1213" s="259">
        <v>4</v>
      </c>
      <c r="I1213" s="260"/>
      <c r="J1213" s="256"/>
      <c r="K1213" s="256"/>
      <c r="L1213" s="261"/>
      <c r="M1213" s="262"/>
      <c r="N1213" s="263"/>
      <c r="O1213" s="263"/>
      <c r="P1213" s="263"/>
      <c r="Q1213" s="263"/>
      <c r="R1213" s="263"/>
      <c r="S1213" s="263"/>
      <c r="T1213" s="26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65" t="s">
        <v>182</v>
      </c>
      <c r="AU1213" s="265" t="s">
        <v>193</v>
      </c>
      <c r="AV1213" s="14" t="s">
        <v>85</v>
      </c>
      <c r="AW1213" s="14" t="s">
        <v>34</v>
      </c>
      <c r="AX1213" s="14" t="s">
        <v>76</v>
      </c>
      <c r="AY1213" s="265" t="s">
        <v>171</v>
      </c>
    </row>
    <row r="1214" s="2" customFormat="1" ht="24.15" customHeight="1">
      <c r="A1214" s="38"/>
      <c r="B1214" s="39"/>
      <c r="C1214" s="226" t="s">
        <v>1220</v>
      </c>
      <c r="D1214" s="226" t="s">
        <v>173</v>
      </c>
      <c r="E1214" s="227" t="s">
        <v>1221</v>
      </c>
      <c r="F1214" s="228" t="s">
        <v>1222</v>
      </c>
      <c r="G1214" s="229" t="s">
        <v>492</v>
      </c>
      <c r="H1214" s="230">
        <v>1</v>
      </c>
      <c r="I1214" s="231"/>
      <c r="J1214" s="232">
        <f>ROUND(I1214*H1214,2)</f>
        <v>0</v>
      </c>
      <c r="K1214" s="228" t="s">
        <v>177</v>
      </c>
      <c r="L1214" s="44"/>
      <c r="M1214" s="233" t="s">
        <v>1</v>
      </c>
      <c r="N1214" s="234" t="s">
        <v>41</v>
      </c>
      <c r="O1214" s="91"/>
      <c r="P1214" s="235">
        <f>O1214*H1214</f>
        <v>0</v>
      </c>
      <c r="Q1214" s="235">
        <v>0</v>
      </c>
      <c r="R1214" s="235">
        <f>Q1214*H1214</f>
        <v>0</v>
      </c>
      <c r="S1214" s="235">
        <v>0.073999999999999996</v>
      </c>
      <c r="T1214" s="236">
        <f>S1214*H1214</f>
        <v>0.073999999999999996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237" t="s">
        <v>178</v>
      </c>
      <c r="AT1214" s="237" t="s">
        <v>173</v>
      </c>
      <c r="AU1214" s="237" t="s">
        <v>193</v>
      </c>
      <c r="AY1214" s="17" t="s">
        <v>171</v>
      </c>
      <c r="BE1214" s="238">
        <f>IF(N1214="základní",J1214,0)</f>
        <v>0</v>
      </c>
      <c r="BF1214" s="238">
        <f>IF(N1214="snížená",J1214,0)</f>
        <v>0</v>
      </c>
      <c r="BG1214" s="238">
        <f>IF(N1214="zákl. přenesená",J1214,0)</f>
        <v>0</v>
      </c>
      <c r="BH1214" s="238">
        <f>IF(N1214="sníž. přenesená",J1214,0)</f>
        <v>0</v>
      </c>
      <c r="BI1214" s="238">
        <f>IF(N1214="nulová",J1214,0)</f>
        <v>0</v>
      </c>
      <c r="BJ1214" s="17" t="s">
        <v>83</v>
      </c>
      <c r="BK1214" s="238">
        <f>ROUND(I1214*H1214,2)</f>
        <v>0</v>
      </c>
      <c r="BL1214" s="17" t="s">
        <v>178</v>
      </c>
      <c r="BM1214" s="237" t="s">
        <v>1223</v>
      </c>
    </row>
    <row r="1215" s="2" customFormat="1">
      <c r="A1215" s="38"/>
      <c r="B1215" s="39"/>
      <c r="C1215" s="40"/>
      <c r="D1215" s="239" t="s">
        <v>180</v>
      </c>
      <c r="E1215" s="40"/>
      <c r="F1215" s="240" t="s">
        <v>1224</v>
      </c>
      <c r="G1215" s="40"/>
      <c r="H1215" s="40"/>
      <c r="I1215" s="241"/>
      <c r="J1215" s="40"/>
      <c r="K1215" s="40"/>
      <c r="L1215" s="44"/>
      <c r="M1215" s="242"/>
      <c r="N1215" s="243"/>
      <c r="O1215" s="91"/>
      <c r="P1215" s="91"/>
      <c r="Q1215" s="91"/>
      <c r="R1215" s="91"/>
      <c r="S1215" s="91"/>
      <c r="T1215" s="92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T1215" s="17" t="s">
        <v>180</v>
      </c>
      <c r="AU1215" s="17" t="s">
        <v>193</v>
      </c>
    </row>
    <row r="1216" s="13" customFormat="1">
      <c r="A1216" s="13"/>
      <c r="B1216" s="244"/>
      <c r="C1216" s="245"/>
      <c r="D1216" s="246" t="s">
        <v>182</v>
      </c>
      <c r="E1216" s="247" t="s">
        <v>1</v>
      </c>
      <c r="F1216" s="248" t="s">
        <v>1168</v>
      </c>
      <c r="G1216" s="245"/>
      <c r="H1216" s="247" t="s">
        <v>1</v>
      </c>
      <c r="I1216" s="249"/>
      <c r="J1216" s="245"/>
      <c r="K1216" s="245"/>
      <c r="L1216" s="250"/>
      <c r="M1216" s="251"/>
      <c r="N1216" s="252"/>
      <c r="O1216" s="252"/>
      <c r="P1216" s="252"/>
      <c r="Q1216" s="252"/>
      <c r="R1216" s="252"/>
      <c r="S1216" s="252"/>
      <c r="T1216" s="25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54" t="s">
        <v>182</v>
      </c>
      <c r="AU1216" s="254" t="s">
        <v>193</v>
      </c>
      <c r="AV1216" s="13" t="s">
        <v>83</v>
      </c>
      <c r="AW1216" s="13" t="s">
        <v>34</v>
      </c>
      <c r="AX1216" s="13" t="s">
        <v>76</v>
      </c>
      <c r="AY1216" s="254" t="s">
        <v>171</v>
      </c>
    </row>
    <row r="1217" s="13" customFormat="1">
      <c r="A1217" s="13"/>
      <c r="B1217" s="244"/>
      <c r="C1217" s="245"/>
      <c r="D1217" s="246" t="s">
        <v>182</v>
      </c>
      <c r="E1217" s="247" t="s">
        <v>1</v>
      </c>
      <c r="F1217" s="248" t="s">
        <v>1169</v>
      </c>
      <c r="G1217" s="245"/>
      <c r="H1217" s="247" t="s">
        <v>1</v>
      </c>
      <c r="I1217" s="249"/>
      <c r="J1217" s="245"/>
      <c r="K1217" s="245"/>
      <c r="L1217" s="250"/>
      <c r="M1217" s="251"/>
      <c r="N1217" s="252"/>
      <c r="O1217" s="252"/>
      <c r="P1217" s="252"/>
      <c r="Q1217" s="252"/>
      <c r="R1217" s="252"/>
      <c r="S1217" s="252"/>
      <c r="T1217" s="25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54" t="s">
        <v>182</v>
      </c>
      <c r="AU1217" s="254" t="s">
        <v>193</v>
      </c>
      <c r="AV1217" s="13" t="s">
        <v>83</v>
      </c>
      <c r="AW1217" s="13" t="s">
        <v>34</v>
      </c>
      <c r="AX1217" s="13" t="s">
        <v>76</v>
      </c>
      <c r="AY1217" s="254" t="s">
        <v>171</v>
      </c>
    </row>
    <row r="1218" s="13" customFormat="1">
      <c r="A1218" s="13"/>
      <c r="B1218" s="244"/>
      <c r="C1218" s="245"/>
      <c r="D1218" s="246" t="s">
        <v>182</v>
      </c>
      <c r="E1218" s="247" t="s">
        <v>1</v>
      </c>
      <c r="F1218" s="248" t="s">
        <v>184</v>
      </c>
      <c r="G1218" s="245"/>
      <c r="H1218" s="247" t="s">
        <v>1</v>
      </c>
      <c r="I1218" s="249"/>
      <c r="J1218" s="245"/>
      <c r="K1218" s="245"/>
      <c r="L1218" s="250"/>
      <c r="M1218" s="251"/>
      <c r="N1218" s="252"/>
      <c r="O1218" s="252"/>
      <c r="P1218" s="252"/>
      <c r="Q1218" s="252"/>
      <c r="R1218" s="252"/>
      <c r="S1218" s="252"/>
      <c r="T1218" s="25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54" t="s">
        <v>182</v>
      </c>
      <c r="AU1218" s="254" t="s">
        <v>193</v>
      </c>
      <c r="AV1218" s="13" t="s">
        <v>83</v>
      </c>
      <c r="AW1218" s="13" t="s">
        <v>34</v>
      </c>
      <c r="AX1218" s="13" t="s">
        <v>76</v>
      </c>
      <c r="AY1218" s="254" t="s">
        <v>171</v>
      </c>
    </row>
    <row r="1219" s="14" customFormat="1">
      <c r="A1219" s="14"/>
      <c r="B1219" s="255"/>
      <c r="C1219" s="256"/>
      <c r="D1219" s="246" t="s">
        <v>182</v>
      </c>
      <c r="E1219" s="257" t="s">
        <v>1</v>
      </c>
      <c r="F1219" s="258" t="s">
        <v>83</v>
      </c>
      <c r="G1219" s="256"/>
      <c r="H1219" s="259">
        <v>1</v>
      </c>
      <c r="I1219" s="260"/>
      <c r="J1219" s="256"/>
      <c r="K1219" s="256"/>
      <c r="L1219" s="261"/>
      <c r="M1219" s="262"/>
      <c r="N1219" s="263"/>
      <c r="O1219" s="263"/>
      <c r="P1219" s="263"/>
      <c r="Q1219" s="263"/>
      <c r="R1219" s="263"/>
      <c r="S1219" s="263"/>
      <c r="T1219" s="26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65" t="s">
        <v>182</v>
      </c>
      <c r="AU1219" s="265" t="s">
        <v>193</v>
      </c>
      <c r="AV1219" s="14" t="s">
        <v>85</v>
      </c>
      <c r="AW1219" s="14" t="s">
        <v>34</v>
      </c>
      <c r="AX1219" s="14" t="s">
        <v>76</v>
      </c>
      <c r="AY1219" s="265" t="s">
        <v>171</v>
      </c>
    </row>
    <row r="1220" s="2" customFormat="1" ht="24.15" customHeight="1">
      <c r="A1220" s="38"/>
      <c r="B1220" s="39"/>
      <c r="C1220" s="226" t="s">
        <v>1225</v>
      </c>
      <c r="D1220" s="226" t="s">
        <v>173</v>
      </c>
      <c r="E1220" s="227" t="s">
        <v>1226</v>
      </c>
      <c r="F1220" s="228" t="s">
        <v>1227</v>
      </c>
      <c r="G1220" s="229" t="s">
        <v>492</v>
      </c>
      <c r="H1220" s="230">
        <v>2</v>
      </c>
      <c r="I1220" s="231"/>
      <c r="J1220" s="232">
        <f>ROUND(I1220*H1220,2)</f>
        <v>0</v>
      </c>
      <c r="K1220" s="228" t="s">
        <v>177</v>
      </c>
      <c r="L1220" s="44"/>
      <c r="M1220" s="233" t="s">
        <v>1</v>
      </c>
      <c r="N1220" s="234" t="s">
        <v>41</v>
      </c>
      <c r="O1220" s="91"/>
      <c r="P1220" s="235">
        <f>O1220*H1220</f>
        <v>0</v>
      </c>
      <c r="Q1220" s="235">
        <v>0</v>
      </c>
      <c r="R1220" s="235">
        <f>Q1220*H1220</f>
        <v>0</v>
      </c>
      <c r="S1220" s="235">
        <v>0.099000000000000005</v>
      </c>
      <c r="T1220" s="236">
        <f>S1220*H1220</f>
        <v>0.19800000000000001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37" t="s">
        <v>178</v>
      </c>
      <c r="AT1220" s="237" t="s">
        <v>173</v>
      </c>
      <c r="AU1220" s="237" t="s">
        <v>193</v>
      </c>
      <c r="AY1220" s="17" t="s">
        <v>171</v>
      </c>
      <c r="BE1220" s="238">
        <f>IF(N1220="základní",J1220,0)</f>
        <v>0</v>
      </c>
      <c r="BF1220" s="238">
        <f>IF(N1220="snížená",J1220,0)</f>
        <v>0</v>
      </c>
      <c r="BG1220" s="238">
        <f>IF(N1220="zákl. přenesená",J1220,0)</f>
        <v>0</v>
      </c>
      <c r="BH1220" s="238">
        <f>IF(N1220="sníž. přenesená",J1220,0)</f>
        <v>0</v>
      </c>
      <c r="BI1220" s="238">
        <f>IF(N1220="nulová",J1220,0)</f>
        <v>0</v>
      </c>
      <c r="BJ1220" s="17" t="s">
        <v>83</v>
      </c>
      <c r="BK1220" s="238">
        <f>ROUND(I1220*H1220,2)</f>
        <v>0</v>
      </c>
      <c r="BL1220" s="17" t="s">
        <v>178</v>
      </c>
      <c r="BM1220" s="237" t="s">
        <v>1228</v>
      </c>
    </row>
    <row r="1221" s="2" customFormat="1">
      <c r="A1221" s="38"/>
      <c r="B1221" s="39"/>
      <c r="C1221" s="40"/>
      <c r="D1221" s="239" t="s">
        <v>180</v>
      </c>
      <c r="E1221" s="40"/>
      <c r="F1221" s="240" t="s">
        <v>1229</v>
      </c>
      <c r="G1221" s="40"/>
      <c r="H1221" s="40"/>
      <c r="I1221" s="241"/>
      <c r="J1221" s="40"/>
      <c r="K1221" s="40"/>
      <c r="L1221" s="44"/>
      <c r="M1221" s="242"/>
      <c r="N1221" s="243"/>
      <c r="O1221" s="91"/>
      <c r="P1221" s="91"/>
      <c r="Q1221" s="91"/>
      <c r="R1221" s="91"/>
      <c r="S1221" s="91"/>
      <c r="T1221" s="92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T1221" s="17" t="s">
        <v>180</v>
      </c>
      <c r="AU1221" s="17" t="s">
        <v>193</v>
      </c>
    </row>
    <row r="1222" s="13" customFormat="1">
      <c r="A1222" s="13"/>
      <c r="B1222" s="244"/>
      <c r="C1222" s="245"/>
      <c r="D1222" s="246" t="s">
        <v>182</v>
      </c>
      <c r="E1222" s="247" t="s">
        <v>1</v>
      </c>
      <c r="F1222" s="248" t="s">
        <v>1168</v>
      </c>
      <c r="G1222" s="245"/>
      <c r="H1222" s="247" t="s">
        <v>1</v>
      </c>
      <c r="I1222" s="249"/>
      <c r="J1222" s="245"/>
      <c r="K1222" s="245"/>
      <c r="L1222" s="250"/>
      <c r="M1222" s="251"/>
      <c r="N1222" s="252"/>
      <c r="O1222" s="252"/>
      <c r="P1222" s="252"/>
      <c r="Q1222" s="252"/>
      <c r="R1222" s="252"/>
      <c r="S1222" s="252"/>
      <c r="T1222" s="25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54" t="s">
        <v>182</v>
      </c>
      <c r="AU1222" s="254" t="s">
        <v>193</v>
      </c>
      <c r="AV1222" s="13" t="s">
        <v>83</v>
      </c>
      <c r="AW1222" s="13" t="s">
        <v>34</v>
      </c>
      <c r="AX1222" s="13" t="s">
        <v>76</v>
      </c>
      <c r="AY1222" s="254" t="s">
        <v>171</v>
      </c>
    </row>
    <row r="1223" s="13" customFormat="1">
      <c r="A1223" s="13"/>
      <c r="B1223" s="244"/>
      <c r="C1223" s="245"/>
      <c r="D1223" s="246" t="s">
        <v>182</v>
      </c>
      <c r="E1223" s="247" t="s">
        <v>1</v>
      </c>
      <c r="F1223" s="248" t="s">
        <v>1169</v>
      </c>
      <c r="G1223" s="245"/>
      <c r="H1223" s="247" t="s">
        <v>1</v>
      </c>
      <c r="I1223" s="249"/>
      <c r="J1223" s="245"/>
      <c r="K1223" s="245"/>
      <c r="L1223" s="250"/>
      <c r="M1223" s="251"/>
      <c r="N1223" s="252"/>
      <c r="O1223" s="252"/>
      <c r="P1223" s="252"/>
      <c r="Q1223" s="252"/>
      <c r="R1223" s="252"/>
      <c r="S1223" s="252"/>
      <c r="T1223" s="25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54" t="s">
        <v>182</v>
      </c>
      <c r="AU1223" s="254" t="s">
        <v>193</v>
      </c>
      <c r="AV1223" s="13" t="s">
        <v>83</v>
      </c>
      <c r="AW1223" s="13" t="s">
        <v>34</v>
      </c>
      <c r="AX1223" s="13" t="s">
        <v>76</v>
      </c>
      <c r="AY1223" s="254" t="s">
        <v>171</v>
      </c>
    </row>
    <row r="1224" s="13" customFormat="1">
      <c r="A1224" s="13"/>
      <c r="B1224" s="244"/>
      <c r="C1224" s="245"/>
      <c r="D1224" s="246" t="s">
        <v>182</v>
      </c>
      <c r="E1224" s="247" t="s">
        <v>1</v>
      </c>
      <c r="F1224" s="248" t="s">
        <v>184</v>
      </c>
      <c r="G1224" s="245"/>
      <c r="H1224" s="247" t="s">
        <v>1</v>
      </c>
      <c r="I1224" s="249"/>
      <c r="J1224" s="245"/>
      <c r="K1224" s="245"/>
      <c r="L1224" s="250"/>
      <c r="M1224" s="251"/>
      <c r="N1224" s="252"/>
      <c r="O1224" s="252"/>
      <c r="P1224" s="252"/>
      <c r="Q1224" s="252"/>
      <c r="R1224" s="252"/>
      <c r="S1224" s="252"/>
      <c r="T1224" s="25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54" t="s">
        <v>182</v>
      </c>
      <c r="AU1224" s="254" t="s">
        <v>193</v>
      </c>
      <c r="AV1224" s="13" t="s">
        <v>83</v>
      </c>
      <c r="AW1224" s="13" t="s">
        <v>34</v>
      </c>
      <c r="AX1224" s="13" t="s">
        <v>76</v>
      </c>
      <c r="AY1224" s="254" t="s">
        <v>171</v>
      </c>
    </row>
    <row r="1225" s="14" customFormat="1">
      <c r="A1225" s="14"/>
      <c r="B1225" s="255"/>
      <c r="C1225" s="256"/>
      <c r="D1225" s="246" t="s">
        <v>182</v>
      </c>
      <c r="E1225" s="257" t="s">
        <v>1</v>
      </c>
      <c r="F1225" s="258" t="s">
        <v>85</v>
      </c>
      <c r="G1225" s="256"/>
      <c r="H1225" s="259">
        <v>2</v>
      </c>
      <c r="I1225" s="260"/>
      <c r="J1225" s="256"/>
      <c r="K1225" s="256"/>
      <c r="L1225" s="261"/>
      <c r="M1225" s="262"/>
      <c r="N1225" s="263"/>
      <c r="O1225" s="263"/>
      <c r="P1225" s="263"/>
      <c r="Q1225" s="263"/>
      <c r="R1225" s="263"/>
      <c r="S1225" s="263"/>
      <c r="T1225" s="26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65" t="s">
        <v>182</v>
      </c>
      <c r="AU1225" s="265" t="s">
        <v>193</v>
      </c>
      <c r="AV1225" s="14" t="s">
        <v>85</v>
      </c>
      <c r="AW1225" s="14" t="s">
        <v>34</v>
      </c>
      <c r="AX1225" s="14" t="s">
        <v>76</v>
      </c>
      <c r="AY1225" s="265" t="s">
        <v>171</v>
      </c>
    </row>
    <row r="1226" s="2" customFormat="1" ht="24.15" customHeight="1">
      <c r="A1226" s="38"/>
      <c r="B1226" s="39"/>
      <c r="C1226" s="226" t="s">
        <v>1230</v>
      </c>
      <c r="D1226" s="226" t="s">
        <v>173</v>
      </c>
      <c r="E1226" s="227" t="s">
        <v>1231</v>
      </c>
      <c r="F1226" s="228" t="s">
        <v>1232</v>
      </c>
      <c r="G1226" s="229" t="s">
        <v>492</v>
      </c>
      <c r="H1226" s="230">
        <v>4</v>
      </c>
      <c r="I1226" s="231"/>
      <c r="J1226" s="232">
        <f>ROUND(I1226*H1226,2)</f>
        <v>0</v>
      </c>
      <c r="K1226" s="228" t="s">
        <v>177</v>
      </c>
      <c r="L1226" s="44"/>
      <c r="M1226" s="233" t="s">
        <v>1</v>
      </c>
      <c r="N1226" s="234" t="s">
        <v>41</v>
      </c>
      <c r="O1226" s="91"/>
      <c r="P1226" s="235">
        <f>O1226*H1226</f>
        <v>0</v>
      </c>
      <c r="Q1226" s="235">
        <v>0</v>
      </c>
      <c r="R1226" s="235">
        <f>Q1226*H1226</f>
        <v>0</v>
      </c>
      <c r="S1226" s="235">
        <v>0.124</v>
      </c>
      <c r="T1226" s="236">
        <f>S1226*H1226</f>
        <v>0.496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237" t="s">
        <v>178</v>
      </c>
      <c r="AT1226" s="237" t="s">
        <v>173</v>
      </c>
      <c r="AU1226" s="237" t="s">
        <v>193</v>
      </c>
      <c r="AY1226" s="17" t="s">
        <v>171</v>
      </c>
      <c r="BE1226" s="238">
        <f>IF(N1226="základní",J1226,0)</f>
        <v>0</v>
      </c>
      <c r="BF1226" s="238">
        <f>IF(N1226="snížená",J1226,0)</f>
        <v>0</v>
      </c>
      <c r="BG1226" s="238">
        <f>IF(N1226="zákl. přenesená",J1226,0)</f>
        <v>0</v>
      </c>
      <c r="BH1226" s="238">
        <f>IF(N1226="sníž. přenesená",J1226,0)</f>
        <v>0</v>
      </c>
      <c r="BI1226" s="238">
        <f>IF(N1226="nulová",J1226,0)</f>
        <v>0</v>
      </c>
      <c r="BJ1226" s="17" t="s">
        <v>83</v>
      </c>
      <c r="BK1226" s="238">
        <f>ROUND(I1226*H1226,2)</f>
        <v>0</v>
      </c>
      <c r="BL1226" s="17" t="s">
        <v>178</v>
      </c>
      <c r="BM1226" s="237" t="s">
        <v>1233</v>
      </c>
    </row>
    <row r="1227" s="2" customFormat="1">
      <c r="A1227" s="38"/>
      <c r="B1227" s="39"/>
      <c r="C1227" s="40"/>
      <c r="D1227" s="239" t="s">
        <v>180</v>
      </c>
      <c r="E1227" s="40"/>
      <c r="F1227" s="240" t="s">
        <v>1234</v>
      </c>
      <c r="G1227" s="40"/>
      <c r="H1227" s="40"/>
      <c r="I1227" s="241"/>
      <c r="J1227" s="40"/>
      <c r="K1227" s="40"/>
      <c r="L1227" s="44"/>
      <c r="M1227" s="242"/>
      <c r="N1227" s="243"/>
      <c r="O1227" s="91"/>
      <c r="P1227" s="91"/>
      <c r="Q1227" s="91"/>
      <c r="R1227" s="91"/>
      <c r="S1227" s="91"/>
      <c r="T1227" s="92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T1227" s="17" t="s">
        <v>180</v>
      </c>
      <c r="AU1227" s="17" t="s">
        <v>193</v>
      </c>
    </row>
    <row r="1228" s="13" customFormat="1">
      <c r="A1228" s="13"/>
      <c r="B1228" s="244"/>
      <c r="C1228" s="245"/>
      <c r="D1228" s="246" t="s">
        <v>182</v>
      </c>
      <c r="E1228" s="247" t="s">
        <v>1</v>
      </c>
      <c r="F1228" s="248" t="s">
        <v>1168</v>
      </c>
      <c r="G1228" s="245"/>
      <c r="H1228" s="247" t="s">
        <v>1</v>
      </c>
      <c r="I1228" s="249"/>
      <c r="J1228" s="245"/>
      <c r="K1228" s="245"/>
      <c r="L1228" s="250"/>
      <c r="M1228" s="251"/>
      <c r="N1228" s="252"/>
      <c r="O1228" s="252"/>
      <c r="P1228" s="252"/>
      <c r="Q1228" s="252"/>
      <c r="R1228" s="252"/>
      <c r="S1228" s="252"/>
      <c r="T1228" s="25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54" t="s">
        <v>182</v>
      </c>
      <c r="AU1228" s="254" t="s">
        <v>193</v>
      </c>
      <c r="AV1228" s="13" t="s">
        <v>83</v>
      </c>
      <c r="AW1228" s="13" t="s">
        <v>34</v>
      </c>
      <c r="AX1228" s="13" t="s">
        <v>76</v>
      </c>
      <c r="AY1228" s="254" t="s">
        <v>171</v>
      </c>
    </row>
    <row r="1229" s="13" customFormat="1">
      <c r="A1229" s="13"/>
      <c r="B1229" s="244"/>
      <c r="C1229" s="245"/>
      <c r="D1229" s="246" t="s">
        <v>182</v>
      </c>
      <c r="E1229" s="247" t="s">
        <v>1</v>
      </c>
      <c r="F1229" s="248" t="s">
        <v>1169</v>
      </c>
      <c r="G1229" s="245"/>
      <c r="H1229" s="247" t="s">
        <v>1</v>
      </c>
      <c r="I1229" s="249"/>
      <c r="J1229" s="245"/>
      <c r="K1229" s="245"/>
      <c r="L1229" s="250"/>
      <c r="M1229" s="251"/>
      <c r="N1229" s="252"/>
      <c r="O1229" s="252"/>
      <c r="P1229" s="252"/>
      <c r="Q1229" s="252"/>
      <c r="R1229" s="252"/>
      <c r="S1229" s="252"/>
      <c r="T1229" s="25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54" t="s">
        <v>182</v>
      </c>
      <c r="AU1229" s="254" t="s">
        <v>193</v>
      </c>
      <c r="AV1229" s="13" t="s">
        <v>83</v>
      </c>
      <c r="AW1229" s="13" t="s">
        <v>34</v>
      </c>
      <c r="AX1229" s="13" t="s">
        <v>76</v>
      </c>
      <c r="AY1229" s="254" t="s">
        <v>171</v>
      </c>
    </row>
    <row r="1230" s="13" customFormat="1">
      <c r="A1230" s="13"/>
      <c r="B1230" s="244"/>
      <c r="C1230" s="245"/>
      <c r="D1230" s="246" t="s">
        <v>182</v>
      </c>
      <c r="E1230" s="247" t="s">
        <v>1</v>
      </c>
      <c r="F1230" s="248" t="s">
        <v>184</v>
      </c>
      <c r="G1230" s="245"/>
      <c r="H1230" s="247" t="s">
        <v>1</v>
      </c>
      <c r="I1230" s="249"/>
      <c r="J1230" s="245"/>
      <c r="K1230" s="245"/>
      <c r="L1230" s="250"/>
      <c r="M1230" s="251"/>
      <c r="N1230" s="252"/>
      <c r="O1230" s="252"/>
      <c r="P1230" s="252"/>
      <c r="Q1230" s="252"/>
      <c r="R1230" s="252"/>
      <c r="S1230" s="252"/>
      <c r="T1230" s="25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54" t="s">
        <v>182</v>
      </c>
      <c r="AU1230" s="254" t="s">
        <v>193</v>
      </c>
      <c r="AV1230" s="13" t="s">
        <v>83</v>
      </c>
      <c r="AW1230" s="13" t="s">
        <v>34</v>
      </c>
      <c r="AX1230" s="13" t="s">
        <v>76</v>
      </c>
      <c r="AY1230" s="254" t="s">
        <v>171</v>
      </c>
    </row>
    <row r="1231" s="14" customFormat="1">
      <c r="A1231" s="14"/>
      <c r="B1231" s="255"/>
      <c r="C1231" s="256"/>
      <c r="D1231" s="246" t="s">
        <v>182</v>
      </c>
      <c r="E1231" s="257" t="s">
        <v>1</v>
      </c>
      <c r="F1231" s="258" t="s">
        <v>178</v>
      </c>
      <c r="G1231" s="256"/>
      <c r="H1231" s="259">
        <v>4</v>
      </c>
      <c r="I1231" s="260"/>
      <c r="J1231" s="256"/>
      <c r="K1231" s="256"/>
      <c r="L1231" s="261"/>
      <c r="M1231" s="262"/>
      <c r="N1231" s="263"/>
      <c r="O1231" s="263"/>
      <c r="P1231" s="263"/>
      <c r="Q1231" s="263"/>
      <c r="R1231" s="263"/>
      <c r="S1231" s="263"/>
      <c r="T1231" s="26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65" t="s">
        <v>182</v>
      </c>
      <c r="AU1231" s="265" t="s">
        <v>193</v>
      </c>
      <c r="AV1231" s="14" t="s">
        <v>85</v>
      </c>
      <c r="AW1231" s="14" t="s">
        <v>34</v>
      </c>
      <c r="AX1231" s="14" t="s">
        <v>76</v>
      </c>
      <c r="AY1231" s="265" t="s">
        <v>171</v>
      </c>
    </row>
    <row r="1232" s="2" customFormat="1" ht="24.15" customHeight="1">
      <c r="A1232" s="38"/>
      <c r="B1232" s="39"/>
      <c r="C1232" s="226" t="s">
        <v>1235</v>
      </c>
      <c r="D1232" s="226" t="s">
        <v>173</v>
      </c>
      <c r="E1232" s="227" t="s">
        <v>1236</v>
      </c>
      <c r="F1232" s="228" t="s">
        <v>1237</v>
      </c>
      <c r="G1232" s="229" t="s">
        <v>492</v>
      </c>
      <c r="H1232" s="230">
        <v>1</v>
      </c>
      <c r="I1232" s="231"/>
      <c r="J1232" s="232">
        <f>ROUND(I1232*H1232,2)</f>
        <v>0</v>
      </c>
      <c r="K1232" s="228" t="s">
        <v>177</v>
      </c>
      <c r="L1232" s="44"/>
      <c r="M1232" s="233" t="s">
        <v>1</v>
      </c>
      <c r="N1232" s="234" t="s">
        <v>41</v>
      </c>
      <c r="O1232" s="91"/>
      <c r="P1232" s="235">
        <f>O1232*H1232</f>
        <v>0</v>
      </c>
      <c r="Q1232" s="235">
        <v>0</v>
      </c>
      <c r="R1232" s="235">
        <f>Q1232*H1232</f>
        <v>0</v>
      </c>
      <c r="S1232" s="235">
        <v>0.14899999999999999</v>
      </c>
      <c r="T1232" s="236">
        <f>S1232*H1232</f>
        <v>0.14899999999999999</v>
      </c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R1232" s="237" t="s">
        <v>178</v>
      </c>
      <c r="AT1232" s="237" t="s">
        <v>173</v>
      </c>
      <c r="AU1232" s="237" t="s">
        <v>193</v>
      </c>
      <c r="AY1232" s="17" t="s">
        <v>171</v>
      </c>
      <c r="BE1232" s="238">
        <f>IF(N1232="základní",J1232,0)</f>
        <v>0</v>
      </c>
      <c r="BF1232" s="238">
        <f>IF(N1232="snížená",J1232,0)</f>
        <v>0</v>
      </c>
      <c r="BG1232" s="238">
        <f>IF(N1232="zákl. přenesená",J1232,0)</f>
        <v>0</v>
      </c>
      <c r="BH1232" s="238">
        <f>IF(N1232="sníž. přenesená",J1232,0)</f>
        <v>0</v>
      </c>
      <c r="BI1232" s="238">
        <f>IF(N1232="nulová",J1232,0)</f>
        <v>0</v>
      </c>
      <c r="BJ1232" s="17" t="s">
        <v>83</v>
      </c>
      <c r="BK1232" s="238">
        <f>ROUND(I1232*H1232,2)</f>
        <v>0</v>
      </c>
      <c r="BL1232" s="17" t="s">
        <v>178</v>
      </c>
      <c r="BM1232" s="237" t="s">
        <v>1238</v>
      </c>
    </row>
    <row r="1233" s="2" customFormat="1">
      <c r="A1233" s="38"/>
      <c r="B1233" s="39"/>
      <c r="C1233" s="40"/>
      <c r="D1233" s="239" t="s">
        <v>180</v>
      </c>
      <c r="E1233" s="40"/>
      <c r="F1233" s="240" t="s">
        <v>1239</v>
      </c>
      <c r="G1233" s="40"/>
      <c r="H1233" s="40"/>
      <c r="I1233" s="241"/>
      <c r="J1233" s="40"/>
      <c r="K1233" s="40"/>
      <c r="L1233" s="44"/>
      <c r="M1233" s="242"/>
      <c r="N1233" s="243"/>
      <c r="O1233" s="91"/>
      <c r="P1233" s="91"/>
      <c r="Q1233" s="91"/>
      <c r="R1233" s="91"/>
      <c r="S1233" s="91"/>
      <c r="T1233" s="92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T1233" s="17" t="s">
        <v>180</v>
      </c>
      <c r="AU1233" s="17" t="s">
        <v>193</v>
      </c>
    </row>
    <row r="1234" s="13" customFormat="1">
      <c r="A1234" s="13"/>
      <c r="B1234" s="244"/>
      <c r="C1234" s="245"/>
      <c r="D1234" s="246" t="s">
        <v>182</v>
      </c>
      <c r="E1234" s="247" t="s">
        <v>1</v>
      </c>
      <c r="F1234" s="248" t="s">
        <v>1168</v>
      </c>
      <c r="G1234" s="245"/>
      <c r="H1234" s="247" t="s">
        <v>1</v>
      </c>
      <c r="I1234" s="249"/>
      <c r="J1234" s="245"/>
      <c r="K1234" s="245"/>
      <c r="L1234" s="250"/>
      <c r="M1234" s="251"/>
      <c r="N1234" s="252"/>
      <c r="O1234" s="252"/>
      <c r="P1234" s="252"/>
      <c r="Q1234" s="252"/>
      <c r="R1234" s="252"/>
      <c r="S1234" s="252"/>
      <c r="T1234" s="25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54" t="s">
        <v>182</v>
      </c>
      <c r="AU1234" s="254" t="s">
        <v>193</v>
      </c>
      <c r="AV1234" s="13" t="s">
        <v>83</v>
      </c>
      <c r="AW1234" s="13" t="s">
        <v>34</v>
      </c>
      <c r="AX1234" s="13" t="s">
        <v>76</v>
      </c>
      <c r="AY1234" s="254" t="s">
        <v>171</v>
      </c>
    </row>
    <row r="1235" s="13" customFormat="1">
      <c r="A1235" s="13"/>
      <c r="B1235" s="244"/>
      <c r="C1235" s="245"/>
      <c r="D1235" s="246" t="s">
        <v>182</v>
      </c>
      <c r="E1235" s="247" t="s">
        <v>1</v>
      </c>
      <c r="F1235" s="248" t="s">
        <v>1169</v>
      </c>
      <c r="G1235" s="245"/>
      <c r="H1235" s="247" t="s">
        <v>1</v>
      </c>
      <c r="I1235" s="249"/>
      <c r="J1235" s="245"/>
      <c r="K1235" s="245"/>
      <c r="L1235" s="250"/>
      <c r="M1235" s="251"/>
      <c r="N1235" s="252"/>
      <c r="O1235" s="252"/>
      <c r="P1235" s="252"/>
      <c r="Q1235" s="252"/>
      <c r="R1235" s="252"/>
      <c r="S1235" s="252"/>
      <c r="T1235" s="25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54" t="s">
        <v>182</v>
      </c>
      <c r="AU1235" s="254" t="s">
        <v>193</v>
      </c>
      <c r="AV1235" s="13" t="s">
        <v>83</v>
      </c>
      <c r="AW1235" s="13" t="s">
        <v>34</v>
      </c>
      <c r="AX1235" s="13" t="s">
        <v>76</v>
      </c>
      <c r="AY1235" s="254" t="s">
        <v>171</v>
      </c>
    </row>
    <row r="1236" s="13" customFormat="1">
      <c r="A1236" s="13"/>
      <c r="B1236" s="244"/>
      <c r="C1236" s="245"/>
      <c r="D1236" s="246" t="s">
        <v>182</v>
      </c>
      <c r="E1236" s="247" t="s">
        <v>1</v>
      </c>
      <c r="F1236" s="248" t="s">
        <v>184</v>
      </c>
      <c r="G1236" s="245"/>
      <c r="H1236" s="247" t="s">
        <v>1</v>
      </c>
      <c r="I1236" s="249"/>
      <c r="J1236" s="245"/>
      <c r="K1236" s="245"/>
      <c r="L1236" s="250"/>
      <c r="M1236" s="251"/>
      <c r="N1236" s="252"/>
      <c r="O1236" s="252"/>
      <c r="P1236" s="252"/>
      <c r="Q1236" s="252"/>
      <c r="R1236" s="252"/>
      <c r="S1236" s="252"/>
      <c r="T1236" s="25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54" t="s">
        <v>182</v>
      </c>
      <c r="AU1236" s="254" t="s">
        <v>193</v>
      </c>
      <c r="AV1236" s="13" t="s">
        <v>83</v>
      </c>
      <c r="AW1236" s="13" t="s">
        <v>34</v>
      </c>
      <c r="AX1236" s="13" t="s">
        <v>76</v>
      </c>
      <c r="AY1236" s="254" t="s">
        <v>171</v>
      </c>
    </row>
    <row r="1237" s="14" customFormat="1">
      <c r="A1237" s="14"/>
      <c r="B1237" s="255"/>
      <c r="C1237" s="256"/>
      <c r="D1237" s="246" t="s">
        <v>182</v>
      </c>
      <c r="E1237" s="257" t="s">
        <v>1</v>
      </c>
      <c r="F1237" s="258" t="s">
        <v>83</v>
      </c>
      <c r="G1237" s="256"/>
      <c r="H1237" s="259">
        <v>1</v>
      </c>
      <c r="I1237" s="260"/>
      <c r="J1237" s="256"/>
      <c r="K1237" s="256"/>
      <c r="L1237" s="261"/>
      <c r="M1237" s="262"/>
      <c r="N1237" s="263"/>
      <c r="O1237" s="263"/>
      <c r="P1237" s="263"/>
      <c r="Q1237" s="263"/>
      <c r="R1237" s="263"/>
      <c r="S1237" s="263"/>
      <c r="T1237" s="26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65" t="s">
        <v>182</v>
      </c>
      <c r="AU1237" s="265" t="s">
        <v>193</v>
      </c>
      <c r="AV1237" s="14" t="s">
        <v>85</v>
      </c>
      <c r="AW1237" s="14" t="s">
        <v>34</v>
      </c>
      <c r="AX1237" s="14" t="s">
        <v>76</v>
      </c>
      <c r="AY1237" s="265" t="s">
        <v>171</v>
      </c>
    </row>
    <row r="1238" s="2" customFormat="1" ht="24.15" customHeight="1">
      <c r="A1238" s="38"/>
      <c r="B1238" s="39"/>
      <c r="C1238" s="226" t="s">
        <v>1240</v>
      </c>
      <c r="D1238" s="226" t="s">
        <v>173</v>
      </c>
      <c r="E1238" s="227" t="s">
        <v>1241</v>
      </c>
      <c r="F1238" s="228" t="s">
        <v>1242</v>
      </c>
      <c r="G1238" s="229" t="s">
        <v>176</v>
      </c>
      <c r="H1238" s="230">
        <v>4.2779999999999996</v>
      </c>
      <c r="I1238" s="231"/>
      <c r="J1238" s="232">
        <f>ROUND(I1238*H1238,2)</f>
        <v>0</v>
      </c>
      <c r="K1238" s="228" t="s">
        <v>177</v>
      </c>
      <c r="L1238" s="44"/>
      <c r="M1238" s="233" t="s">
        <v>1</v>
      </c>
      <c r="N1238" s="234" t="s">
        <v>41</v>
      </c>
      <c r="O1238" s="91"/>
      <c r="P1238" s="235">
        <f>O1238*H1238</f>
        <v>0</v>
      </c>
      <c r="Q1238" s="235">
        <v>0</v>
      </c>
      <c r="R1238" s="235">
        <f>Q1238*H1238</f>
        <v>0</v>
      </c>
      <c r="S1238" s="235">
        <v>1.8</v>
      </c>
      <c r="T1238" s="236">
        <f>S1238*H1238</f>
        <v>7.7003999999999992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237" t="s">
        <v>178</v>
      </c>
      <c r="AT1238" s="237" t="s">
        <v>173</v>
      </c>
      <c r="AU1238" s="237" t="s">
        <v>193</v>
      </c>
      <c r="AY1238" s="17" t="s">
        <v>171</v>
      </c>
      <c r="BE1238" s="238">
        <f>IF(N1238="základní",J1238,0)</f>
        <v>0</v>
      </c>
      <c r="BF1238" s="238">
        <f>IF(N1238="snížená",J1238,0)</f>
        <v>0</v>
      </c>
      <c r="BG1238" s="238">
        <f>IF(N1238="zákl. přenesená",J1238,0)</f>
        <v>0</v>
      </c>
      <c r="BH1238" s="238">
        <f>IF(N1238="sníž. přenesená",J1238,0)</f>
        <v>0</v>
      </c>
      <c r="BI1238" s="238">
        <f>IF(N1238="nulová",J1238,0)</f>
        <v>0</v>
      </c>
      <c r="BJ1238" s="17" t="s">
        <v>83</v>
      </c>
      <c r="BK1238" s="238">
        <f>ROUND(I1238*H1238,2)</f>
        <v>0</v>
      </c>
      <c r="BL1238" s="17" t="s">
        <v>178</v>
      </c>
      <c r="BM1238" s="237" t="s">
        <v>1243</v>
      </c>
    </row>
    <row r="1239" s="2" customFormat="1">
      <c r="A1239" s="38"/>
      <c r="B1239" s="39"/>
      <c r="C1239" s="40"/>
      <c r="D1239" s="239" t="s">
        <v>180</v>
      </c>
      <c r="E1239" s="40"/>
      <c r="F1239" s="240" t="s">
        <v>1244</v>
      </c>
      <c r="G1239" s="40"/>
      <c r="H1239" s="40"/>
      <c r="I1239" s="241"/>
      <c r="J1239" s="40"/>
      <c r="K1239" s="40"/>
      <c r="L1239" s="44"/>
      <c r="M1239" s="242"/>
      <c r="N1239" s="243"/>
      <c r="O1239" s="91"/>
      <c r="P1239" s="91"/>
      <c r="Q1239" s="91"/>
      <c r="R1239" s="91"/>
      <c r="S1239" s="91"/>
      <c r="T1239" s="92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T1239" s="17" t="s">
        <v>180</v>
      </c>
      <c r="AU1239" s="17" t="s">
        <v>193</v>
      </c>
    </row>
    <row r="1240" s="13" customFormat="1">
      <c r="A1240" s="13"/>
      <c r="B1240" s="244"/>
      <c r="C1240" s="245"/>
      <c r="D1240" s="246" t="s">
        <v>182</v>
      </c>
      <c r="E1240" s="247" t="s">
        <v>1</v>
      </c>
      <c r="F1240" s="248" t="s">
        <v>183</v>
      </c>
      <c r="G1240" s="245"/>
      <c r="H1240" s="247" t="s">
        <v>1</v>
      </c>
      <c r="I1240" s="249"/>
      <c r="J1240" s="245"/>
      <c r="K1240" s="245"/>
      <c r="L1240" s="250"/>
      <c r="M1240" s="251"/>
      <c r="N1240" s="252"/>
      <c r="O1240" s="252"/>
      <c r="P1240" s="252"/>
      <c r="Q1240" s="252"/>
      <c r="R1240" s="252"/>
      <c r="S1240" s="252"/>
      <c r="T1240" s="25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54" t="s">
        <v>182</v>
      </c>
      <c r="AU1240" s="254" t="s">
        <v>193</v>
      </c>
      <c r="AV1240" s="13" t="s">
        <v>83</v>
      </c>
      <c r="AW1240" s="13" t="s">
        <v>34</v>
      </c>
      <c r="AX1240" s="13" t="s">
        <v>76</v>
      </c>
      <c r="AY1240" s="254" t="s">
        <v>171</v>
      </c>
    </row>
    <row r="1241" s="13" customFormat="1">
      <c r="A1241" s="13"/>
      <c r="B1241" s="244"/>
      <c r="C1241" s="245"/>
      <c r="D1241" s="246" t="s">
        <v>182</v>
      </c>
      <c r="E1241" s="247" t="s">
        <v>1</v>
      </c>
      <c r="F1241" s="248" t="s">
        <v>184</v>
      </c>
      <c r="G1241" s="245"/>
      <c r="H1241" s="247" t="s">
        <v>1</v>
      </c>
      <c r="I1241" s="249"/>
      <c r="J1241" s="245"/>
      <c r="K1241" s="245"/>
      <c r="L1241" s="250"/>
      <c r="M1241" s="251"/>
      <c r="N1241" s="252"/>
      <c r="O1241" s="252"/>
      <c r="P1241" s="252"/>
      <c r="Q1241" s="252"/>
      <c r="R1241" s="252"/>
      <c r="S1241" s="252"/>
      <c r="T1241" s="25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54" t="s">
        <v>182</v>
      </c>
      <c r="AU1241" s="254" t="s">
        <v>193</v>
      </c>
      <c r="AV1241" s="13" t="s">
        <v>83</v>
      </c>
      <c r="AW1241" s="13" t="s">
        <v>34</v>
      </c>
      <c r="AX1241" s="13" t="s">
        <v>76</v>
      </c>
      <c r="AY1241" s="254" t="s">
        <v>171</v>
      </c>
    </row>
    <row r="1242" s="13" customFormat="1">
      <c r="A1242" s="13"/>
      <c r="B1242" s="244"/>
      <c r="C1242" s="245"/>
      <c r="D1242" s="246" t="s">
        <v>182</v>
      </c>
      <c r="E1242" s="247" t="s">
        <v>1</v>
      </c>
      <c r="F1242" s="248" t="s">
        <v>386</v>
      </c>
      <c r="G1242" s="245"/>
      <c r="H1242" s="247" t="s">
        <v>1</v>
      </c>
      <c r="I1242" s="249"/>
      <c r="J1242" s="245"/>
      <c r="K1242" s="245"/>
      <c r="L1242" s="250"/>
      <c r="M1242" s="251"/>
      <c r="N1242" s="252"/>
      <c r="O1242" s="252"/>
      <c r="P1242" s="252"/>
      <c r="Q1242" s="252"/>
      <c r="R1242" s="252"/>
      <c r="S1242" s="252"/>
      <c r="T1242" s="25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54" t="s">
        <v>182</v>
      </c>
      <c r="AU1242" s="254" t="s">
        <v>193</v>
      </c>
      <c r="AV1242" s="13" t="s">
        <v>83</v>
      </c>
      <c r="AW1242" s="13" t="s">
        <v>34</v>
      </c>
      <c r="AX1242" s="13" t="s">
        <v>76</v>
      </c>
      <c r="AY1242" s="254" t="s">
        <v>171</v>
      </c>
    </row>
    <row r="1243" s="14" customFormat="1">
      <c r="A1243" s="14"/>
      <c r="B1243" s="255"/>
      <c r="C1243" s="256"/>
      <c r="D1243" s="246" t="s">
        <v>182</v>
      </c>
      <c r="E1243" s="257" t="s">
        <v>1</v>
      </c>
      <c r="F1243" s="258" t="s">
        <v>1245</v>
      </c>
      <c r="G1243" s="256"/>
      <c r="H1243" s="259">
        <v>2.3805000000000001</v>
      </c>
      <c r="I1243" s="260"/>
      <c r="J1243" s="256"/>
      <c r="K1243" s="256"/>
      <c r="L1243" s="261"/>
      <c r="M1243" s="262"/>
      <c r="N1243" s="263"/>
      <c r="O1243" s="263"/>
      <c r="P1243" s="263"/>
      <c r="Q1243" s="263"/>
      <c r="R1243" s="263"/>
      <c r="S1243" s="263"/>
      <c r="T1243" s="26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5" t="s">
        <v>182</v>
      </c>
      <c r="AU1243" s="265" t="s">
        <v>193</v>
      </c>
      <c r="AV1243" s="14" t="s">
        <v>85</v>
      </c>
      <c r="AW1243" s="14" t="s">
        <v>34</v>
      </c>
      <c r="AX1243" s="14" t="s">
        <v>76</v>
      </c>
      <c r="AY1243" s="265" t="s">
        <v>171</v>
      </c>
    </row>
    <row r="1244" s="14" customFormat="1">
      <c r="A1244" s="14"/>
      <c r="B1244" s="255"/>
      <c r="C1244" s="256"/>
      <c r="D1244" s="246" t="s">
        <v>182</v>
      </c>
      <c r="E1244" s="257" t="s">
        <v>1</v>
      </c>
      <c r="F1244" s="258" t="s">
        <v>1246</v>
      </c>
      <c r="G1244" s="256"/>
      <c r="H1244" s="259">
        <v>1.8975</v>
      </c>
      <c r="I1244" s="260"/>
      <c r="J1244" s="256"/>
      <c r="K1244" s="256"/>
      <c r="L1244" s="261"/>
      <c r="M1244" s="262"/>
      <c r="N1244" s="263"/>
      <c r="O1244" s="263"/>
      <c r="P1244" s="263"/>
      <c r="Q1244" s="263"/>
      <c r="R1244" s="263"/>
      <c r="S1244" s="263"/>
      <c r="T1244" s="26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65" t="s">
        <v>182</v>
      </c>
      <c r="AU1244" s="265" t="s">
        <v>193</v>
      </c>
      <c r="AV1244" s="14" t="s">
        <v>85</v>
      </c>
      <c r="AW1244" s="14" t="s">
        <v>34</v>
      </c>
      <c r="AX1244" s="14" t="s">
        <v>76</v>
      </c>
      <c r="AY1244" s="265" t="s">
        <v>171</v>
      </c>
    </row>
    <row r="1245" s="2" customFormat="1" ht="24.15" customHeight="1">
      <c r="A1245" s="38"/>
      <c r="B1245" s="39"/>
      <c r="C1245" s="226" t="s">
        <v>1247</v>
      </c>
      <c r="D1245" s="226" t="s">
        <v>173</v>
      </c>
      <c r="E1245" s="227" t="s">
        <v>1248</v>
      </c>
      <c r="F1245" s="228" t="s">
        <v>1249</v>
      </c>
      <c r="G1245" s="229" t="s">
        <v>492</v>
      </c>
      <c r="H1245" s="230">
        <v>10</v>
      </c>
      <c r="I1245" s="231"/>
      <c r="J1245" s="232">
        <f>ROUND(I1245*H1245,2)</f>
        <v>0</v>
      </c>
      <c r="K1245" s="228" t="s">
        <v>1</v>
      </c>
      <c r="L1245" s="44"/>
      <c r="M1245" s="233" t="s">
        <v>1</v>
      </c>
      <c r="N1245" s="234" t="s">
        <v>41</v>
      </c>
      <c r="O1245" s="91"/>
      <c r="P1245" s="235">
        <f>O1245*H1245</f>
        <v>0</v>
      </c>
      <c r="Q1245" s="235">
        <v>0</v>
      </c>
      <c r="R1245" s="235">
        <f>Q1245*H1245</f>
        <v>0</v>
      </c>
      <c r="S1245" s="235">
        <v>0.032000000000000001</v>
      </c>
      <c r="T1245" s="236">
        <f>S1245*H1245</f>
        <v>0.32000000000000001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237" t="s">
        <v>178</v>
      </c>
      <c r="AT1245" s="237" t="s">
        <v>173</v>
      </c>
      <c r="AU1245" s="237" t="s">
        <v>193</v>
      </c>
      <c r="AY1245" s="17" t="s">
        <v>171</v>
      </c>
      <c r="BE1245" s="238">
        <f>IF(N1245="základní",J1245,0)</f>
        <v>0</v>
      </c>
      <c r="BF1245" s="238">
        <f>IF(N1245="snížená",J1245,0)</f>
        <v>0</v>
      </c>
      <c r="BG1245" s="238">
        <f>IF(N1245="zákl. přenesená",J1245,0)</f>
        <v>0</v>
      </c>
      <c r="BH1245" s="238">
        <f>IF(N1245="sníž. přenesená",J1245,0)</f>
        <v>0</v>
      </c>
      <c r="BI1245" s="238">
        <f>IF(N1245="nulová",J1245,0)</f>
        <v>0</v>
      </c>
      <c r="BJ1245" s="17" t="s">
        <v>83</v>
      </c>
      <c r="BK1245" s="238">
        <f>ROUND(I1245*H1245,2)</f>
        <v>0</v>
      </c>
      <c r="BL1245" s="17" t="s">
        <v>178</v>
      </c>
      <c r="BM1245" s="237" t="s">
        <v>1250</v>
      </c>
    </row>
    <row r="1246" s="13" customFormat="1">
      <c r="A1246" s="13"/>
      <c r="B1246" s="244"/>
      <c r="C1246" s="245"/>
      <c r="D1246" s="246" t="s">
        <v>182</v>
      </c>
      <c r="E1246" s="247" t="s">
        <v>1</v>
      </c>
      <c r="F1246" s="248" t="s">
        <v>1168</v>
      </c>
      <c r="G1246" s="245"/>
      <c r="H1246" s="247" t="s">
        <v>1</v>
      </c>
      <c r="I1246" s="249"/>
      <c r="J1246" s="245"/>
      <c r="K1246" s="245"/>
      <c r="L1246" s="250"/>
      <c r="M1246" s="251"/>
      <c r="N1246" s="252"/>
      <c r="O1246" s="252"/>
      <c r="P1246" s="252"/>
      <c r="Q1246" s="252"/>
      <c r="R1246" s="252"/>
      <c r="S1246" s="252"/>
      <c r="T1246" s="25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54" t="s">
        <v>182</v>
      </c>
      <c r="AU1246" s="254" t="s">
        <v>193</v>
      </c>
      <c r="AV1246" s="13" t="s">
        <v>83</v>
      </c>
      <c r="AW1246" s="13" t="s">
        <v>34</v>
      </c>
      <c r="AX1246" s="13" t="s">
        <v>76</v>
      </c>
      <c r="AY1246" s="254" t="s">
        <v>171</v>
      </c>
    </row>
    <row r="1247" s="13" customFormat="1">
      <c r="A1247" s="13"/>
      <c r="B1247" s="244"/>
      <c r="C1247" s="245"/>
      <c r="D1247" s="246" t="s">
        <v>182</v>
      </c>
      <c r="E1247" s="247" t="s">
        <v>1</v>
      </c>
      <c r="F1247" s="248" t="s">
        <v>1169</v>
      </c>
      <c r="G1247" s="245"/>
      <c r="H1247" s="247" t="s">
        <v>1</v>
      </c>
      <c r="I1247" s="249"/>
      <c r="J1247" s="245"/>
      <c r="K1247" s="245"/>
      <c r="L1247" s="250"/>
      <c r="M1247" s="251"/>
      <c r="N1247" s="252"/>
      <c r="O1247" s="252"/>
      <c r="P1247" s="252"/>
      <c r="Q1247" s="252"/>
      <c r="R1247" s="252"/>
      <c r="S1247" s="252"/>
      <c r="T1247" s="25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54" t="s">
        <v>182</v>
      </c>
      <c r="AU1247" s="254" t="s">
        <v>193</v>
      </c>
      <c r="AV1247" s="13" t="s">
        <v>83</v>
      </c>
      <c r="AW1247" s="13" t="s">
        <v>34</v>
      </c>
      <c r="AX1247" s="13" t="s">
        <v>76</v>
      </c>
      <c r="AY1247" s="254" t="s">
        <v>171</v>
      </c>
    </row>
    <row r="1248" s="13" customFormat="1">
      <c r="A1248" s="13"/>
      <c r="B1248" s="244"/>
      <c r="C1248" s="245"/>
      <c r="D1248" s="246" t="s">
        <v>182</v>
      </c>
      <c r="E1248" s="247" t="s">
        <v>1</v>
      </c>
      <c r="F1248" s="248" t="s">
        <v>184</v>
      </c>
      <c r="G1248" s="245"/>
      <c r="H1248" s="247" t="s">
        <v>1</v>
      </c>
      <c r="I1248" s="249"/>
      <c r="J1248" s="245"/>
      <c r="K1248" s="245"/>
      <c r="L1248" s="250"/>
      <c r="M1248" s="251"/>
      <c r="N1248" s="252"/>
      <c r="O1248" s="252"/>
      <c r="P1248" s="252"/>
      <c r="Q1248" s="252"/>
      <c r="R1248" s="252"/>
      <c r="S1248" s="252"/>
      <c r="T1248" s="25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4" t="s">
        <v>182</v>
      </c>
      <c r="AU1248" s="254" t="s">
        <v>193</v>
      </c>
      <c r="AV1248" s="13" t="s">
        <v>83</v>
      </c>
      <c r="AW1248" s="13" t="s">
        <v>34</v>
      </c>
      <c r="AX1248" s="13" t="s">
        <v>76</v>
      </c>
      <c r="AY1248" s="254" t="s">
        <v>171</v>
      </c>
    </row>
    <row r="1249" s="13" customFormat="1">
      <c r="A1249" s="13"/>
      <c r="B1249" s="244"/>
      <c r="C1249" s="245"/>
      <c r="D1249" s="246" t="s">
        <v>182</v>
      </c>
      <c r="E1249" s="247" t="s">
        <v>1</v>
      </c>
      <c r="F1249" s="248" t="s">
        <v>1251</v>
      </c>
      <c r="G1249" s="245"/>
      <c r="H1249" s="247" t="s">
        <v>1</v>
      </c>
      <c r="I1249" s="249"/>
      <c r="J1249" s="245"/>
      <c r="K1249" s="245"/>
      <c r="L1249" s="250"/>
      <c r="M1249" s="251"/>
      <c r="N1249" s="252"/>
      <c r="O1249" s="252"/>
      <c r="P1249" s="252"/>
      <c r="Q1249" s="252"/>
      <c r="R1249" s="252"/>
      <c r="S1249" s="252"/>
      <c r="T1249" s="25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54" t="s">
        <v>182</v>
      </c>
      <c r="AU1249" s="254" t="s">
        <v>193</v>
      </c>
      <c r="AV1249" s="13" t="s">
        <v>83</v>
      </c>
      <c r="AW1249" s="13" t="s">
        <v>34</v>
      </c>
      <c r="AX1249" s="13" t="s">
        <v>76</v>
      </c>
      <c r="AY1249" s="254" t="s">
        <v>171</v>
      </c>
    </row>
    <row r="1250" s="14" customFormat="1">
      <c r="A1250" s="14"/>
      <c r="B1250" s="255"/>
      <c r="C1250" s="256"/>
      <c r="D1250" s="246" t="s">
        <v>182</v>
      </c>
      <c r="E1250" s="257" t="s">
        <v>1</v>
      </c>
      <c r="F1250" s="258" t="s">
        <v>231</v>
      </c>
      <c r="G1250" s="256"/>
      <c r="H1250" s="259">
        <v>10</v>
      </c>
      <c r="I1250" s="260"/>
      <c r="J1250" s="256"/>
      <c r="K1250" s="256"/>
      <c r="L1250" s="261"/>
      <c r="M1250" s="262"/>
      <c r="N1250" s="263"/>
      <c r="O1250" s="263"/>
      <c r="P1250" s="263"/>
      <c r="Q1250" s="263"/>
      <c r="R1250" s="263"/>
      <c r="S1250" s="263"/>
      <c r="T1250" s="26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65" t="s">
        <v>182</v>
      </c>
      <c r="AU1250" s="265" t="s">
        <v>193</v>
      </c>
      <c r="AV1250" s="14" t="s">
        <v>85</v>
      </c>
      <c r="AW1250" s="14" t="s">
        <v>34</v>
      </c>
      <c r="AX1250" s="14" t="s">
        <v>76</v>
      </c>
      <c r="AY1250" s="265" t="s">
        <v>171</v>
      </c>
    </row>
    <row r="1251" s="2" customFormat="1" ht="24.15" customHeight="1">
      <c r="A1251" s="38"/>
      <c r="B1251" s="39"/>
      <c r="C1251" s="226" t="s">
        <v>1252</v>
      </c>
      <c r="D1251" s="226" t="s">
        <v>173</v>
      </c>
      <c r="E1251" s="227" t="s">
        <v>1253</v>
      </c>
      <c r="F1251" s="228" t="s">
        <v>1254</v>
      </c>
      <c r="G1251" s="229" t="s">
        <v>492</v>
      </c>
      <c r="H1251" s="230">
        <v>4</v>
      </c>
      <c r="I1251" s="231"/>
      <c r="J1251" s="232">
        <f>ROUND(I1251*H1251,2)</f>
        <v>0</v>
      </c>
      <c r="K1251" s="228" t="s">
        <v>1</v>
      </c>
      <c r="L1251" s="44"/>
      <c r="M1251" s="233" t="s">
        <v>1</v>
      </c>
      <c r="N1251" s="234" t="s">
        <v>41</v>
      </c>
      <c r="O1251" s="91"/>
      <c r="P1251" s="235">
        <f>O1251*H1251</f>
        <v>0</v>
      </c>
      <c r="Q1251" s="235">
        <v>0</v>
      </c>
      <c r="R1251" s="235">
        <f>Q1251*H1251</f>
        <v>0</v>
      </c>
      <c r="S1251" s="235">
        <v>0.089999999999999997</v>
      </c>
      <c r="T1251" s="236">
        <f>S1251*H1251</f>
        <v>0.35999999999999999</v>
      </c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37" t="s">
        <v>178</v>
      </c>
      <c r="AT1251" s="237" t="s">
        <v>173</v>
      </c>
      <c r="AU1251" s="237" t="s">
        <v>193</v>
      </c>
      <c r="AY1251" s="17" t="s">
        <v>171</v>
      </c>
      <c r="BE1251" s="238">
        <f>IF(N1251="základní",J1251,0)</f>
        <v>0</v>
      </c>
      <c r="BF1251" s="238">
        <f>IF(N1251="snížená",J1251,0)</f>
        <v>0</v>
      </c>
      <c r="BG1251" s="238">
        <f>IF(N1251="zákl. přenesená",J1251,0)</f>
        <v>0</v>
      </c>
      <c r="BH1251" s="238">
        <f>IF(N1251="sníž. přenesená",J1251,0)</f>
        <v>0</v>
      </c>
      <c r="BI1251" s="238">
        <f>IF(N1251="nulová",J1251,0)</f>
        <v>0</v>
      </c>
      <c r="BJ1251" s="17" t="s">
        <v>83</v>
      </c>
      <c r="BK1251" s="238">
        <f>ROUND(I1251*H1251,2)</f>
        <v>0</v>
      </c>
      <c r="BL1251" s="17" t="s">
        <v>178</v>
      </c>
      <c r="BM1251" s="237" t="s">
        <v>1255</v>
      </c>
    </row>
    <row r="1252" s="13" customFormat="1">
      <c r="A1252" s="13"/>
      <c r="B1252" s="244"/>
      <c r="C1252" s="245"/>
      <c r="D1252" s="246" t="s">
        <v>182</v>
      </c>
      <c r="E1252" s="247" t="s">
        <v>1</v>
      </c>
      <c r="F1252" s="248" t="s">
        <v>1168</v>
      </c>
      <c r="G1252" s="245"/>
      <c r="H1252" s="247" t="s">
        <v>1</v>
      </c>
      <c r="I1252" s="249"/>
      <c r="J1252" s="245"/>
      <c r="K1252" s="245"/>
      <c r="L1252" s="250"/>
      <c r="M1252" s="251"/>
      <c r="N1252" s="252"/>
      <c r="O1252" s="252"/>
      <c r="P1252" s="252"/>
      <c r="Q1252" s="252"/>
      <c r="R1252" s="252"/>
      <c r="S1252" s="252"/>
      <c r="T1252" s="25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54" t="s">
        <v>182</v>
      </c>
      <c r="AU1252" s="254" t="s">
        <v>193</v>
      </c>
      <c r="AV1252" s="13" t="s">
        <v>83</v>
      </c>
      <c r="AW1252" s="13" t="s">
        <v>34</v>
      </c>
      <c r="AX1252" s="13" t="s">
        <v>76</v>
      </c>
      <c r="AY1252" s="254" t="s">
        <v>171</v>
      </c>
    </row>
    <row r="1253" s="13" customFormat="1">
      <c r="A1253" s="13"/>
      <c r="B1253" s="244"/>
      <c r="C1253" s="245"/>
      <c r="D1253" s="246" t="s">
        <v>182</v>
      </c>
      <c r="E1253" s="247" t="s">
        <v>1</v>
      </c>
      <c r="F1253" s="248" t="s">
        <v>1169</v>
      </c>
      <c r="G1253" s="245"/>
      <c r="H1253" s="247" t="s">
        <v>1</v>
      </c>
      <c r="I1253" s="249"/>
      <c r="J1253" s="245"/>
      <c r="K1253" s="245"/>
      <c r="L1253" s="250"/>
      <c r="M1253" s="251"/>
      <c r="N1253" s="252"/>
      <c r="O1253" s="252"/>
      <c r="P1253" s="252"/>
      <c r="Q1253" s="252"/>
      <c r="R1253" s="252"/>
      <c r="S1253" s="252"/>
      <c r="T1253" s="25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54" t="s">
        <v>182</v>
      </c>
      <c r="AU1253" s="254" t="s">
        <v>193</v>
      </c>
      <c r="AV1253" s="13" t="s">
        <v>83</v>
      </c>
      <c r="AW1253" s="13" t="s">
        <v>34</v>
      </c>
      <c r="AX1253" s="13" t="s">
        <v>76</v>
      </c>
      <c r="AY1253" s="254" t="s">
        <v>171</v>
      </c>
    </row>
    <row r="1254" s="13" customFormat="1">
      <c r="A1254" s="13"/>
      <c r="B1254" s="244"/>
      <c r="C1254" s="245"/>
      <c r="D1254" s="246" t="s">
        <v>182</v>
      </c>
      <c r="E1254" s="247" t="s">
        <v>1</v>
      </c>
      <c r="F1254" s="248" t="s">
        <v>184</v>
      </c>
      <c r="G1254" s="245"/>
      <c r="H1254" s="247" t="s">
        <v>1</v>
      </c>
      <c r="I1254" s="249"/>
      <c r="J1254" s="245"/>
      <c r="K1254" s="245"/>
      <c r="L1254" s="250"/>
      <c r="M1254" s="251"/>
      <c r="N1254" s="252"/>
      <c r="O1254" s="252"/>
      <c r="P1254" s="252"/>
      <c r="Q1254" s="252"/>
      <c r="R1254" s="252"/>
      <c r="S1254" s="252"/>
      <c r="T1254" s="25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54" t="s">
        <v>182</v>
      </c>
      <c r="AU1254" s="254" t="s">
        <v>193</v>
      </c>
      <c r="AV1254" s="13" t="s">
        <v>83</v>
      </c>
      <c r="AW1254" s="13" t="s">
        <v>34</v>
      </c>
      <c r="AX1254" s="13" t="s">
        <v>76</v>
      </c>
      <c r="AY1254" s="254" t="s">
        <v>171</v>
      </c>
    </row>
    <row r="1255" s="13" customFormat="1">
      <c r="A1255" s="13"/>
      <c r="B1255" s="244"/>
      <c r="C1255" s="245"/>
      <c r="D1255" s="246" t="s">
        <v>182</v>
      </c>
      <c r="E1255" s="247" t="s">
        <v>1</v>
      </c>
      <c r="F1255" s="248" t="s">
        <v>1256</v>
      </c>
      <c r="G1255" s="245"/>
      <c r="H1255" s="247" t="s">
        <v>1</v>
      </c>
      <c r="I1255" s="249"/>
      <c r="J1255" s="245"/>
      <c r="K1255" s="245"/>
      <c r="L1255" s="250"/>
      <c r="M1255" s="251"/>
      <c r="N1255" s="252"/>
      <c r="O1255" s="252"/>
      <c r="P1255" s="252"/>
      <c r="Q1255" s="252"/>
      <c r="R1255" s="252"/>
      <c r="S1255" s="252"/>
      <c r="T1255" s="25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54" t="s">
        <v>182</v>
      </c>
      <c r="AU1255" s="254" t="s">
        <v>193</v>
      </c>
      <c r="AV1255" s="13" t="s">
        <v>83</v>
      </c>
      <c r="AW1255" s="13" t="s">
        <v>34</v>
      </c>
      <c r="AX1255" s="13" t="s">
        <v>76</v>
      </c>
      <c r="AY1255" s="254" t="s">
        <v>171</v>
      </c>
    </row>
    <row r="1256" s="14" customFormat="1">
      <c r="A1256" s="14"/>
      <c r="B1256" s="255"/>
      <c r="C1256" s="256"/>
      <c r="D1256" s="246" t="s">
        <v>182</v>
      </c>
      <c r="E1256" s="257" t="s">
        <v>1</v>
      </c>
      <c r="F1256" s="258" t="s">
        <v>178</v>
      </c>
      <c r="G1256" s="256"/>
      <c r="H1256" s="259">
        <v>4</v>
      </c>
      <c r="I1256" s="260"/>
      <c r="J1256" s="256"/>
      <c r="K1256" s="256"/>
      <c r="L1256" s="261"/>
      <c r="M1256" s="262"/>
      <c r="N1256" s="263"/>
      <c r="O1256" s="263"/>
      <c r="P1256" s="263"/>
      <c r="Q1256" s="263"/>
      <c r="R1256" s="263"/>
      <c r="S1256" s="263"/>
      <c r="T1256" s="26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65" t="s">
        <v>182</v>
      </c>
      <c r="AU1256" s="265" t="s">
        <v>193</v>
      </c>
      <c r="AV1256" s="14" t="s">
        <v>85</v>
      </c>
      <c r="AW1256" s="14" t="s">
        <v>34</v>
      </c>
      <c r="AX1256" s="14" t="s">
        <v>76</v>
      </c>
      <c r="AY1256" s="265" t="s">
        <v>171</v>
      </c>
    </row>
    <row r="1257" s="2" customFormat="1" ht="24.15" customHeight="1">
      <c r="A1257" s="38"/>
      <c r="B1257" s="39"/>
      <c r="C1257" s="226" t="s">
        <v>1257</v>
      </c>
      <c r="D1257" s="226" t="s">
        <v>173</v>
      </c>
      <c r="E1257" s="227" t="s">
        <v>1258</v>
      </c>
      <c r="F1257" s="228" t="s">
        <v>1259</v>
      </c>
      <c r="G1257" s="229" t="s">
        <v>438</v>
      </c>
      <c r="H1257" s="230">
        <v>2.5</v>
      </c>
      <c r="I1257" s="231"/>
      <c r="J1257" s="232">
        <f>ROUND(I1257*H1257,2)</f>
        <v>0</v>
      </c>
      <c r="K1257" s="228" t="s">
        <v>177</v>
      </c>
      <c r="L1257" s="44"/>
      <c r="M1257" s="233" t="s">
        <v>1</v>
      </c>
      <c r="N1257" s="234" t="s">
        <v>41</v>
      </c>
      <c r="O1257" s="91"/>
      <c r="P1257" s="235">
        <f>O1257*H1257</f>
        <v>0</v>
      </c>
      <c r="Q1257" s="235">
        <v>0</v>
      </c>
      <c r="R1257" s="235">
        <f>Q1257*H1257</f>
        <v>0</v>
      </c>
      <c r="S1257" s="235">
        <v>0.033000000000000002</v>
      </c>
      <c r="T1257" s="236">
        <f>S1257*H1257</f>
        <v>0.082500000000000004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37" t="s">
        <v>178</v>
      </c>
      <c r="AT1257" s="237" t="s">
        <v>173</v>
      </c>
      <c r="AU1257" s="237" t="s">
        <v>193</v>
      </c>
      <c r="AY1257" s="17" t="s">
        <v>171</v>
      </c>
      <c r="BE1257" s="238">
        <f>IF(N1257="základní",J1257,0)</f>
        <v>0</v>
      </c>
      <c r="BF1257" s="238">
        <f>IF(N1257="snížená",J1257,0)</f>
        <v>0</v>
      </c>
      <c r="BG1257" s="238">
        <f>IF(N1257="zákl. přenesená",J1257,0)</f>
        <v>0</v>
      </c>
      <c r="BH1257" s="238">
        <f>IF(N1257="sníž. přenesená",J1257,0)</f>
        <v>0</v>
      </c>
      <c r="BI1257" s="238">
        <f>IF(N1257="nulová",J1257,0)</f>
        <v>0</v>
      </c>
      <c r="BJ1257" s="17" t="s">
        <v>83</v>
      </c>
      <c r="BK1257" s="238">
        <f>ROUND(I1257*H1257,2)</f>
        <v>0</v>
      </c>
      <c r="BL1257" s="17" t="s">
        <v>178</v>
      </c>
      <c r="BM1257" s="237" t="s">
        <v>1260</v>
      </c>
    </row>
    <row r="1258" s="2" customFormat="1">
      <c r="A1258" s="38"/>
      <c r="B1258" s="39"/>
      <c r="C1258" s="40"/>
      <c r="D1258" s="239" t="s">
        <v>180</v>
      </c>
      <c r="E1258" s="40"/>
      <c r="F1258" s="240" t="s">
        <v>1261</v>
      </c>
      <c r="G1258" s="40"/>
      <c r="H1258" s="40"/>
      <c r="I1258" s="241"/>
      <c r="J1258" s="40"/>
      <c r="K1258" s="40"/>
      <c r="L1258" s="44"/>
      <c r="M1258" s="242"/>
      <c r="N1258" s="243"/>
      <c r="O1258" s="91"/>
      <c r="P1258" s="91"/>
      <c r="Q1258" s="91"/>
      <c r="R1258" s="91"/>
      <c r="S1258" s="91"/>
      <c r="T1258" s="92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T1258" s="17" t="s">
        <v>180</v>
      </c>
      <c r="AU1258" s="17" t="s">
        <v>193</v>
      </c>
    </row>
    <row r="1259" s="13" customFormat="1">
      <c r="A1259" s="13"/>
      <c r="B1259" s="244"/>
      <c r="C1259" s="245"/>
      <c r="D1259" s="246" t="s">
        <v>182</v>
      </c>
      <c r="E1259" s="247" t="s">
        <v>1</v>
      </c>
      <c r="F1259" s="248" t="s">
        <v>1169</v>
      </c>
      <c r="G1259" s="245"/>
      <c r="H1259" s="247" t="s">
        <v>1</v>
      </c>
      <c r="I1259" s="249"/>
      <c r="J1259" s="245"/>
      <c r="K1259" s="245"/>
      <c r="L1259" s="250"/>
      <c r="M1259" s="251"/>
      <c r="N1259" s="252"/>
      <c r="O1259" s="252"/>
      <c r="P1259" s="252"/>
      <c r="Q1259" s="252"/>
      <c r="R1259" s="252"/>
      <c r="S1259" s="252"/>
      <c r="T1259" s="25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54" t="s">
        <v>182</v>
      </c>
      <c r="AU1259" s="254" t="s">
        <v>193</v>
      </c>
      <c r="AV1259" s="13" t="s">
        <v>83</v>
      </c>
      <c r="AW1259" s="13" t="s">
        <v>34</v>
      </c>
      <c r="AX1259" s="13" t="s">
        <v>76</v>
      </c>
      <c r="AY1259" s="254" t="s">
        <v>171</v>
      </c>
    </row>
    <row r="1260" s="13" customFormat="1">
      <c r="A1260" s="13"/>
      <c r="B1260" s="244"/>
      <c r="C1260" s="245"/>
      <c r="D1260" s="246" t="s">
        <v>182</v>
      </c>
      <c r="E1260" s="247" t="s">
        <v>1</v>
      </c>
      <c r="F1260" s="248" t="s">
        <v>184</v>
      </c>
      <c r="G1260" s="245"/>
      <c r="H1260" s="247" t="s">
        <v>1</v>
      </c>
      <c r="I1260" s="249"/>
      <c r="J1260" s="245"/>
      <c r="K1260" s="245"/>
      <c r="L1260" s="250"/>
      <c r="M1260" s="251"/>
      <c r="N1260" s="252"/>
      <c r="O1260" s="252"/>
      <c r="P1260" s="252"/>
      <c r="Q1260" s="252"/>
      <c r="R1260" s="252"/>
      <c r="S1260" s="252"/>
      <c r="T1260" s="25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54" t="s">
        <v>182</v>
      </c>
      <c r="AU1260" s="254" t="s">
        <v>193</v>
      </c>
      <c r="AV1260" s="13" t="s">
        <v>83</v>
      </c>
      <c r="AW1260" s="13" t="s">
        <v>34</v>
      </c>
      <c r="AX1260" s="13" t="s">
        <v>76</v>
      </c>
      <c r="AY1260" s="254" t="s">
        <v>171</v>
      </c>
    </row>
    <row r="1261" s="14" customFormat="1">
      <c r="A1261" s="14"/>
      <c r="B1261" s="255"/>
      <c r="C1261" s="256"/>
      <c r="D1261" s="246" t="s">
        <v>182</v>
      </c>
      <c r="E1261" s="257" t="s">
        <v>1</v>
      </c>
      <c r="F1261" s="258" t="s">
        <v>1262</v>
      </c>
      <c r="G1261" s="256"/>
      <c r="H1261" s="259">
        <v>2.5</v>
      </c>
      <c r="I1261" s="260"/>
      <c r="J1261" s="256"/>
      <c r="K1261" s="256"/>
      <c r="L1261" s="261"/>
      <c r="M1261" s="262"/>
      <c r="N1261" s="263"/>
      <c r="O1261" s="263"/>
      <c r="P1261" s="263"/>
      <c r="Q1261" s="263"/>
      <c r="R1261" s="263"/>
      <c r="S1261" s="263"/>
      <c r="T1261" s="26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65" t="s">
        <v>182</v>
      </c>
      <c r="AU1261" s="265" t="s">
        <v>193</v>
      </c>
      <c r="AV1261" s="14" t="s">
        <v>85</v>
      </c>
      <c r="AW1261" s="14" t="s">
        <v>34</v>
      </c>
      <c r="AX1261" s="14" t="s">
        <v>76</v>
      </c>
      <c r="AY1261" s="265" t="s">
        <v>171</v>
      </c>
    </row>
    <row r="1262" s="2" customFormat="1" ht="24.15" customHeight="1">
      <c r="A1262" s="38"/>
      <c r="B1262" s="39"/>
      <c r="C1262" s="226" t="s">
        <v>1263</v>
      </c>
      <c r="D1262" s="226" t="s">
        <v>173</v>
      </c>
      <c r="E1262" s="227" t="s">
        <v>1264</v>
      </c>
      <c r="F1262" s="228" t="s">
        <v>1265</v>
      </c>
      <c r="G1262" s="229" t="s">
        <v>438</v>
      </c>
      <c r="H1262" s="230">
        <v>85</v>
      </c>
      <c r="I1262" s="231"/>
      <c r="J1262" s="232">
        <f>ROUND(I1262*H1262,2)</f>
        <v>0</v>
      </c>
      <c r="K1262" s="228" t="s">
        <v>177</v>
      </c>
      <c r="L1262" s="44"/>
      <c r="M1262" s="233" t="s">
        <v>1</v>
      </c>
      <c r="N1262" s="234" t="s">
        <v>41</v>
      </c>
      <c r="O1262" s="91"/>
      <c r="P1262" s="235">
        <f>O1262*H1262</f>
        <v>0</v>
      </c>
      <c r="Q1262" s="235">
        <v>0</v>
      </c>
      <c r="R1262" s="235">
        <f>Q1262*H1262</f>
        <v>0</v>
      </c>
      <c r="S1262" s="235">
        <v>0.002</v>
      </c>
      <c r="T1262" s="236">
        <f>S1262*H1262</f>
        <v>0.17000000000000001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237" t="s">
        <v>178</v>
      </c>
      <c r="AT1262" s="237" t="s">
        <v>173</v>
      </c>
      <c r="AU1262" s="237" t="s">
        <v>193</v>
      </c>
      <c r="AY1262" s="17" t="s">
        <v>171</v>
      </c>
      <c r="BE1262" s="238">
        <f>IF(N1262="základní",J1262,0)</f>
        <v>0</v>
      </c>
      <c r="BF1262" s="238">
        <f>IF(N1262="snížená",J1262,0)</f>
        <v>0</v>
      </c>
      <c r="BG1262" s="238">
        <f>IF(N1262="zákl. přenesená",J1262,0)</f>
        <v>0</v>
      </c>
      <c r="BH1262" s="238">
        <f>IF(N1262="sníž. přenesená",J1262,0)</f>
        <v>0</v>
      </c>
      <c r="BI1262" s="238">
        <f>IF(N1262="nulová",J1262,0)</f>
        <v>0</v>
      </c>
      <c r="BJ1262" s="17" t="s">
        <v>83</v>
      </c>
      <c r="BK1262" s="238">
        <f>ROUND(I1262*H1262,2)</f>
        <v>0</v>
      </c>
      <c r="BL1262" s="17" t="s">
        <v>178</v>
      </c>
      <c r="BM1262" s="237" t="s">
        <v>1266</v>
      </c>
    </row>
    <row r="1263" s="2" customFormat="1">
      <c r="A1263" s="38"/>
      <c r="B1263" s="39"/>
      <c r="C1263" s="40"/>
      <c r="D1263" s="239" t="s">
        <v>180</v>
      </c>
      <c r="E1263" s="40"/>
      <c r="F1263" s="240" t="s">
        <v>1267</v>
      </c>
      <c r="G1263" s="40"/>
      <c r="H1263" s="40"/>
      <c r="I1263" s="241"/>
      <c r="J1263" s="40"/>
      <c r="K1263" s="40"/>
      <c r="L1263" s="44"/>
      <c r="M1263" s="242"/>
      <c r="N1263" s="243"/>
      <c r="O1263" s="91"/>
      <c r="P1263" s="91"/>
      <c r="Q1263" s="91"/>
      <c r="R1263" s="91"/>
      <c r="S1263" s="91"/>
      <c r="T1263" s="92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17" t="s">
        <v>180</v>
      </c>
      <c r="AU1263" s="17" t="s">
        <v>193</v>
      </c>
    </row>
    <row r="1264" s="13" customFormat="1">
      <c r="A1264" s="13"/>
      <c r="B1264" s="244"/>
      <c r="C1264" s="245"/>
      <c r="D1264" s="246" t="s">
        <v>182</v>
      </c>
      <c r="E1264" s="247" t="s">
        <v>1</v>
      </c>
      <c r="F1264" s="248" t="s">
        <v>1169</v>
      </c>
      <c r="G1264" s="245"/>
      <c r="H1264" s="247" t="s">
        <v>1</v>
      </c>
      <c r="I1264" s="249"/>
      <c r="J1264" s="245"/>
      <c r="K1264" s="245"/>
      <c r="L1264" s="250"/>
      <c r="M1264" s="251"/>
      <c r="N1264" s="252"/>
      <c r="O1264" s="252"/>
      <c r="P1264" s="252"/>
      <c r="Q1264" s="252"/>
      <c r="R1264" s="252"/>
      <c r="S1264" s="252"/>
      <c r="T1264" s="25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54" t="s">
        <v>182</v>
      </c>
      <c r="AU1264" s="254" t="s">
        <v>193</v>
      </c>
      <c r="AV1264" s="13" t="s">
        <v>83</v>
      </c>
      <c r="AW1264" s="13" t="s">
        <v>34</v>
      </c>
      <c r="AX1264" s="13" t="s">
        <v>76</v>
      </c>
      <c r="AY1264" s="254" t="s">
        <v>171</v>
      </c>
    </row>
    <row r="1265" s="13" customFormat="1">
      <c r="A1265" s="13"/>
      <c r="B1265" s="244"/>
      <c r="C1265" s="245"/>
      <c r="D1265" s="246" t="s">
        <v>182</v>
      </c>
      <c r="E1265" s="247" t="s">
        <v>1</v>
      </c>
      <c r="F1265" s="248" t="s">
        <v>184</v>
      </c>
      <c r="G1265" s="245"/>
      <c r="H1265" s="247" t="s">
        <v>1</v>
      </c>
      <c r="I1265" s="249"/>
      <c r="J1265" s="245"/>
      <c r="K1265" s="245"/>
      <c r="L1265" s="250"/>
      <c r="M1265" s="251"/>
      <c r="N1265" s="252"/>
      <c r="O1265" s="252"/>
      <c r="P1265" s="252"/>
      <c r="Q1265" s="252"/>
      <c r="R1265" s="252"/>
      <c r="S1265" s="252"/>
      <c r="T1265" s="25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54" t="s">
        <v>182</v>
      </c>
      <c r="AU1265" s="254" t="s">
        <v>193</v>
      </c>
      <c r="AV1265" s="13" t="s">
        <v>83</v>
      </c>
      <c r="AW1265" s="13" t="s">
        <v>34</v>
      </c>
      <c r="AX1265" s="13" t="s">
        <v>76</v>
      </c>
      <c r="AY1265" s="254" t="s">
        <v>171</v>
      </c>
    </row>
    <row r="1266" s="14" customFormat="1">
      <c r="A1266" s="14"/>
      <c r="B1266" s="255"/>
      <c r="C1266" s="256"/>
      <c r="D1266" s="246" t="s">
        <v>182</v>
      </c>
      <c r="E1266" s="257" t="s">
        <v>1</v>
      </c>
      <c r="F1266" s="258" t="s">
        <v>728</v>
      </c>
      <c r="G1266" s="256"/>
      <c r="H1266" s="259">
        <v>85</v>
      </c>
      <c r="I1266" s="260"/>
      <c r="J1266" s="256"/>
      <c r="K1266" s="256"/>
      <c r="L1266" s="261"/>
      <c r="M1266" s="262"/>
      <c r="N1266" s="263"/>
      <c r="O1266" s="263"/>
      <c r="P1266" s="263"/>
      <c r="Q1266" s="263"/>
      <c r="R1266" s="263"/>
      <c r="S1266" s="263"/>
      <c r="T1266" s="26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65" t="s">
        <v>182</v>
      </c>
      <c r="AU1266" s="265" t="s">
        <v>193</v>
      </c>
      <c r="AV1266" s="14" t="s">
        <v>85</v>
      </c>
      <c r="AW1266" s="14" t="s">
        <v>34</v>
      </c>
      <c r="AX1266" s="14" t="s">
        <v>76</v>
      </c>
      <c r="AY1266" s="265" t="s">
        <v>171</v>
      </c>
    </row>
    <row r="1267" s="2" customFormat="1" ht="24.15" customHeight="1">
      <c r="A1267" s="38"/>
      <c r="B1267" s="39"/>
      <c r="C1267" s="226" t="s">
        <v>1268</v>
      </c>
      <c r="D1267" s="226" t="s">
        <v>173</v>
      </c>
      <c r="E1267" s="227" t="s">
        <v>1269</v>
      </c>
      <c r="F1267" s="228" t="s">
        <v>1270</v>
      </c>
      <c r="G1267" s="229" t="s">
        <v>438</v>
      </c>
      <c r="H1267" s="230">
        <v>30</v>
      </c>
      <c r="I1267" s="231"/>
      <c r="J1267" s="232">
        <f>ROUND(I1267*H1267,2)</f>
        <v>0</v>
      </c>
      <c r="K1267" s="228" t="s">
        <v>177</v>
      </c>
      <c r="L1267" s="44"/>
      <c r="M1267" s="233" t="s">
        <v>1</v>
      </c>
      <c r="N1267" s="234" t="s">
        <v>41</v>
      </c>
      <c r="O1267" s="91"/>
      <c r="P1267" s="235">
        <f>O1267*H1267</f>
        <v>0</v>
      </c>
      <c r="Q1267" s="235">
        <v>0</v>
      </c>
      <c r="R1267" s="235">
        <f>Q1267*H1267</f>
        <v>0</v>
      </c>
      <c r="S1267" s="235">
        <v>0.0040000000000000001</v>
      </c>
      <c r="T1267" s="236">
        <f>S1267*H1267</f>
        <v>0.12</v>
      </c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R1267" s="237" t="s">
        <v>178</v>
      </c>
      <c r="AT1267" s="237" t="s">
        <v>173</v>
      </c>
      <c r="AU1267" s="237" t="s">
        <v>193</v>
      </c>
      <c r="AY1267" s="17" t="s">
        <v>171</v>
      </c>
      <c r="BE1267" s="238">
        <f>IF(N1267="základní",J1267,0)</f>
        <v>0</v>
      </c>
      <c r="BF1267" s="238">
        <f>IF(N1267="snížená",J1267,0)</f>
        <v>0</v>
      </c>
      <c r="BG1267" s="238">
        <f>IF(N1267="zákl. přenesená",J1267,0)</f>
        <v>0</v>
      </c>
      <c r="BH1267" s="238">
        <f>IF(N1267="sníž. přenesená",J1267,0)</f>
        <v>0</v>
      </c>
      <c r="BI1267" s="238">
        <f>IF(N1267="nulová",J1267,0)</f>
        <v>0</v>
      </c>
      <c r="BJ1267" s="17" t="s">
        <v>83</v>
      </c>
      <c r="BK1267" s="238">
        <f>ROUND(I1267*H1267,2)</f>
        <v>0</v>
      </c>
      <c r="BL1267" s="17" t="s">
        <v>178</v>
      </c>
      <c r="BM1267" s="237" t="s">
        <v>1271</v>
      </c>
    </row>
    <row r="1268" s="2" customFormat="1">
      <c r="A1268" s="38"/>
      <c r="B1268" s="39"/>
      <c r="C1268" s="40"/>
      <c r="D1268" s="239" t="s">
        <v>180</v>
      </c>
      <c r="E1268" s="40"/>
      <c r="F1268" s="240" t="s">
        <v>1272</v>
      </c>
      <c r="G1268" s="40"/>
      <c r="H1268" s="40"/>
      <c r="I1268" s="241"/>
      <c r="J1268" s="40"/>
      <c r="K1268" s="40"/>
      <c r="L1268" s="44"/>
      <c r="M1268" s="242"/>
      <c r="N1268" s="243"/>
      <c r="O1268" s="91"/>
      <c r="P1268" s="91"/>
      <c r="Q1268" s="91"/>
      <c r="R1268" s="91"/>
      <c r="S1268" s="91"/>
      <c r="T1268" s="92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T1268" s="17" t="s">
        <v>180</v>
      </c>
      <c r="AU1268" s="17" t="s">
        <v>193</v>
      </c>
    </row>
    <row r="1269" s="13" customFormat="1">
      <c r="A1269" s="13"/>
      <c r="B1269" s="244"/>
      <c r="C1269" s="245"/>
      <c r="D1269" s="246" t="s">
        <v>182</v>
      </c>
      <c r="E1269" s="247" t="s">
        <v>1</v>
      </c>
      <c r="F1269" s="248" t="s">
        <v>1169</v>
      </c>
      <c r="G1269" s="245"/>
      <c r="H1269" s="247" t="s">
        <v>1</v>
      </c>
      <c r="I1269" s="249"/>
      <c r="J1269" s="245"/>
      <c r="K1269" s="245"/>
      <c r="L1269" s="250"/>
      <c r="M1269" s="251"/>
      <c r="N1269" s="252"/>
      <c r="O1269" s="252"/>
      <c r="P1269" s="252"/>
      <c r="Q1269" s="252"/>
      <c r="R1269" s="252"/>
      <c r="S1269" s="252"/>
      <c r="T1269" s="25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4" t="s">
        <v>182</v>
      </c>
      <c r="AU1269" s="254" t="s">
        <v>193</v>
      </c>
      <c r="AV1269" s="13" t="s">
        <v>83</v>
      </c>
      <c r="AW1269" s="13" t="s">
        <v>34</v>
      </c>
      <c r="AX1269" s="13" t="s">
        <v>76</v>
      </c>
      <c r="AY1269" s="254" t="s">
        <v>171</v>
      </c>
    </row>
    <row r="1270" s="13" customFormat="1">
      <c r="A1270" s="13"/>
      <c r="B1270" s="244"/>
      <c r="C1270" s="245"/>
      <c r="D1270" s="246" t="s">
        <v>182</v>
      </c>
      <c r="E1270" s="247" t="s">
        <v>1</v>
      </c>
      <c r="F1270" s="248" t="s">
        <v>184</v>
      </c>
      <c r="G1270" s="245"/>
      <c r="H1270" s="247" t="s">
        <v>1</v>
      </c>
      <c r="I1270" s="249"/>
      <c r="J1270" s="245"/>
      <c r="K1270" s="245"/>
      <c r="L1270" s="250"/>
      <c r="M1270" s="251"/>
      <c r="N1270" s="252"/>
      <c r="O1270" s="252"/>
      <c r="P1270" s="252"/>
      <c r="Q1270" s="252"/>
      <c r="R1270" s="252"/>
      <c r="S1270" s="252"/>
      <c r="T1270" s="25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54" t="s">
        <v>182</v>
      </c>
      <c r="AU1270" s="254" t="s">
        <v>193</v>
      </c>
      <c r="AV1270" s="13" t="s">
        <v>83</v>
      </c>
      <c r="AW1270" s="13" t="s">
        <v>34</v>
      </c>
      <c r="AX1270" s="13" t="s">
        <v>76</v>
      </c>
      <c r="AY1270" s="254" t="s">
        <v>171</v>
      </c>
    </row>
    <row r="1271" s="14" customFormat="1">
      <c r="A1271" s="14"/>
      <c r="B1271" s="255"/>
      <c r="C1271" s="256"/>
      <c r="D1271" s="246" t="s">
        <v>182</v>
      </c>
      <c r="E1271" s="257" t="s">
        <v>1</v>
      </c>
      <c r="F1271" s="258" t="s">
        <v>368</v>
      </c>
      <c r="G1271" s="256"/>
      <c r="H1271" s="259">
        <v>30</v>
      </c>
      <c r="I1271" s="260"/>
      <c r="J1271" s="256"/>
      <c r="K1271" s="256"/>
      <c r="L1271" s="261"/>
      <c r="M1271" s="262"/>
      <c r="N1271" s="263"/>
      <c r="O1271" s="263"/>
      <c r="P1271" s="263"/>
      <c r="Q1271" s="263"/>
      <c r="R1271" s="263"/>
      <c r="S1271" s="263"/>
      <c r="T1271" s="26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65" t="s">
        <v>182</v>
      </c>
      <c r="AU1271" s="265" t="s">
        <v>193</v>
      </c>
      <c r="AV1271" s="14" t="s">
        <v>85</v>
      </c>
      <c r="AW1271" s="14" t="s">
        <v>34</v>
      </c>
      <c r="AX1271" s="14" t="s">
        <v>76</v>
      </c>
      <c r="AY1271" s="265" t="s">
        <v>171</v>
      </c>
    </row>
    <row r="1272" s="2" customFormat="1" ht="24.15" customHeight="1">
      <c r="A1272" s="38"/>
      <c r="B1272" s="39"/>
      <c r="C1272" s="226" t="s">
        <v>1273</v>
      </c>
      <c r="D1272" s="226" t="s">
        <v>173</v>
      </c>
      <c r="E1272" s="227" t="s">
        <v>1274</v>
      </c>
      <c r="F1272" s="228" t="s">
        <v>1275</v>
      </c>
      <c r="G1272" s="229" t="s">
        <v>438</v>
      </c>
      <c r="H1272" s="230">
        <v>60</v>
      </c>
      <c r="I1272" s="231"/>
      <c r="J1272" s="232">
        <f>ROUND(I1272*H1272,2)</f>
        <v>0</v>
      </c>
      <c r="K1272" s="228" t="s">
        <v>177</v>
      </c>
      <c r="L1272" s="44"/>
      <c r="M1272" s="233" t="s">
        <v>1</v>
      </c>
      <c r="N1272" s="234" t="s">
        <v>41</v>
      </c>
      <c r="O1272" s="91"/>
      <c r="P1272" s="235">
        <f>O1272*H1272</f>
        <v>0</v>
      </c>
      <c r="Q1272" s="235">
        <v>0</v>
      </c>
      <c r="R1272" s="235">
        <f>Q1272*H1272</f>
        <v>0</v>
      </c>
      <c r="S1272" s="235">
        <v>0.0089999999999999993</v>
      </c>
      <c r="T1272" s="236">
        <f>S1272*H1272</f>
        <v>0.53999999999999992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237" t="s">
        <v>178</v>
      </c>
      <c r="AT1272" s="237" t="s">
        <v>173</v>
      </c>
      <c r="AU1272" s="237" t="s">
        <v>193</v>
      </c>
      <c r="AY1272" s="17" t="s">
        <v>171</v>
      </c>
      <c r="BE1272" s="238">
        <f>IF(N1272="základní",J1272,0)</f>
        <v>0</v>
      </c>
      <c r="BF1272" s="238">
        <f>IF(N1272="snížená",J1272,0)</f>
        <v>0</v>
      </c>
      <c r="BG1272" s="238">
        <f>IF(N1272="zákl. přenesená",J1272,0)</f>
        <v>0</v>
      </c>
      <c r="BH1272" s="238">
        <f>IF(N1272="sníž. přenesená",J1272,0)</f>
        <v>0</v>
      </c>
      <c r="BI1272" s="238">
        <f>IF(N1272="nulová",J1272,0)</f>
        <v>0</v>
      </c>
      <c r="BJ1272" s="17" t="s">
        <v>83</v>
      </c>
      <c r="BK1272" s="238">
        <f>ROUND(I1272*H1272,2)</f>
        <v>0</v>
      </c>
      <c r="BL1272" s="17" t="s">
        <v>178</v>
      </c>
      <c r="BM1272" s="237" t="s">
        <v>1276</v>
      </c>
    </row>
    <row r="1273" s="2" customFormat="1">
      <c r="A1273" s="38"/>
      <c r="B1273" s="39"/>
      <c r="C1273" s="40"/>
      <c r="D1273" s="239" t="s">
        <v>180</v>
      </c>
      <c r="E1273" s="40"/>
      <c r="F1273" s="240" t="s">
        <v>1277</v>
      </c>
      <c r="G1273" s="40"/>
      <c r="H1273" s="40"/>
      <c r="I1273" s="241"/>
      <c r="J1273" s="40"/>
      <c r="K1273" s="40"/>
      <c r="L1273" s="44"/>
      <c r="M1273" s="242"/>
      <c r="N1273" s="243"/>
      <c r="O1273" s="91"/>
      <c r="P1273" s="91"/>
      <c r="Q1273" s="91"/>
      <c r="R1273" s="91"/>
      <c r="S1273" s="91"/>
      <c r="T1273" s="92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T1273" s="17" t="s">
        <v>180</v>
      </c>
      <c r="AU1273" s="17" t="s">
        <v>193</v>
      </c>
    </row>
    <row r="1274" s="13" customFormat="1">
      <c r="A1274" s="13"/>
      <c r="B1274" s="244"/>
      <c r="C1274" s="245"/>
      <c r="D1274" s="246" t="s">
        <v>182</v>
      </c>
      <c r="E1274" s="247" t="s">
        <v>1</v>
      </c>
      <c r="F1274" s="248" t="s">
        <v>1169</v>
      </c>
      <c r="G1274" s="245"/>
      <c r="H1274" s="247" t="s">
        <v>1</v>
      </c>
      <c r="I1274" s="249"/>
      <c r="J1274" s="245"/>
      <c r="K1274" s="245"/>
      <c r="L1274" s="250"/>
      <c r="M1274" s="251"/>
      <c r="N1274" s="252"/>
      <c r="O1274" s="252"/>
      <c r="P1274" s="252"/>
      <c r="Q1274" s="252"/>
      <c r="R1274" s="252"/>
      <c r="S1274" s="252"/>
      <c r="T1274" s="25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54" t="s">
        <v>182</v>
      </c>
      <c r="AU1274" s="254" t="s">
        <v>193</v>
      </c>
      <c r="AV1274" s="13" t="s">
        <v>83</v>
      </c>
      <c r="AW1274" s="13" t="s">
        <v>34</v>
      </c>
      <c r="AX1274" s="13" t="s">
        <v>76</v>
      </c>
      <c r="AY1274" s="254" t="s">
        <v>171</v>
      </c>
    </row>
    <row r="1275" s="13" customFormat="1">
      <c r="A1275" s="13"/>
      <c r="B1275" s="244"/>
      <c r="C1275" s="245"/>
      <c r="D1275" s="246" t="s">
        <v>182</v>
      </c>
      <c r="E1275" s="247" t="s">
        <v>1</v>
      </c>
      <c r="F1275" s="248" t="s">
        <v>184</v>
      </c>
      <c r="G1275" s="245"/>
      <c r="H1275" s="247" t="s">
        <v>1</v>
      </c>
      <c r="I1275" s="249"/>
      <c r="J1275" s="245"/>
      <c r="K1275" s="245"/>
      <c r="L1275" s="250"/>
      <c r="M1275" s="251"/>
      <c r="N1275" s="252"/>
      <c r="O1275" s="252"/>
      <c r="P1275" s="252"/>
      <c r="Q1275" s="252"/>
      <c r="R1275" s="252"/>
      <c r="S1275" s="252"/>
      <c r="T1275" s="25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54" t="s">
        <v>182</v>
      </c>
      <c r="AU1275" s="254" t="s">
        <v>193</v>
      </c>
      <c r="AV1275" s="13" t="s">
        <v>83</v>
      </c>
      <c r="AW1275" s="13" t="s">
        <v>34</v>
      </c>
      <c r="AX1275" s="13" t="s">
        <v>76</v>
      </c>
      <c r="AY1275" s="254" t="s">
        <v>171</v>
      </c>
    </row>
    <row r="1276" s="14" customFormat="1">
      <c r="A1276" s="14"/>
      <c r="B1276" s="255"/>
      <c r="C1276" s="256"/>
      <c r="D1276" s="246" t="s">
        <v>182</v>
      </c>
      <c r="E1276" s="257" t="s">
        <v>1</v>
      </c>
      <c r="F1276" s="258" t="s">
        <v>578</v>
      </c>
      <c r="G1276" s="256"/>
      <c r="H1276" s="259">
        <v>60</v>
      </c>
      <c r="I1276" s="260"/>
      <c r="J1276" s="256"/>
      <c r="K1276" s="256"/>
      <c r="L1276" s="261"/>
      <c r="M1276" s="262"/>
      <c r="N1276" s="263"/>
      <c r="O1276" s="263"/>
      <c r="P1276" s="263"/>
      <c r="Q1276" s="263"/>
      <c r="R1276" s="263"/>
      <c r="S1276" s="263"/>
      <c r="T1276" s="26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65" t="s">
        <v>182</v>
      </c>
      <c r="AU1276" s="265" t="s">
        <v>193</v>
      </c>
      <c r="AV1276" s="14" t="s">
        <v>85</v>
      </c>
      <c r="AW1276" s="14" t="s">
        <v>34</v>
      </c>
      <c r="AX1276" s="14" t="s">
        <v>76</v>
      </c>
      <c r="AY1276" s="265" t="s">
        <v>171</v>
      </c>
    </row>
    <row r="1277" s="2" customFormat="1" ht="24.15" customHeight="1">
      <c r="A1277" s="38"/>
      <c r="B1277" s="39"/>
      <c r="C1277" s="226" t="s">
        <v>1278</v>
      </c>
      <c r="D1277" s="226" t="s">
        <v>173</v>
      </c>
      <c r="E1277" s="227" t="s">
        <v>1279</v>
      </c>
      <c r="F1277" s="228" t="s">
        <v>1280</v>
      </c>
      <c r="G1277" s="229" t="s">
        <v>438</v>
      </c>
      <c r="H1277" s="230">
        <v>15</v>
      </c>
      <c r="I1277" s="231"/>
      <c r="J1277" s="232">
        <f>ROUND(I1277*H1277,2)</f>
        <v>0</v>
      </c>
      <c r="K1277" s="228" t="s">
        <v>177</v>
      </c>
      <c r="L1277" s="44"/>
      <c r="M1277" s="233" t="s">
        <v>1</v>
      </c>
      <c r="N1277" s="234" t="s">
        <v>41</v>
      </c>
      <c r="O1277" s="91"/>
      <c r="P1277" s="235">
        <f>O1277*H1277</f>
        <v>0</v>
      </c>
      <c r="Q1277" s="235">
        <v>0</v>
      </c>
      <c r="R1277" s="235">
        <f>Q1277*H1277</f>
        <v>0</v>
      </c>
      <c r="S1277" s="235">
        <v>0.012999999999999999</v>
      </c>
      <c r="T1277" s="236">
        <f>S1277*H1277</f>
        <v>0.19499999999999998</v>
      </c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R1277" s="237" t="s">
        <v>178</v>
      </c>
      <c r="AT1277" s="237" t="s">
        <v>173</v>
      </c>
      <c r="AU1277" s="237" t="s">
        <v>193</v>
      </c>
      <c r="AY1277" s="17" t="s">
        <v>171</v>
      </c>
      <c r="BE1277" s="238">
        <f>IF(N1277="základní",J1277,0)</f>
        <v>0</v>
      </c>
      <c r="BF1277" s="238">
        <f>IF(N1277="snížená",J1277,0)</f>
        <v>0</v>
      </c>
      <c r="BG1277" s="238">
        <f>IF(N1277="zákl. přenesená",J1277,0)</f>
        <v>0</v>
      </c>
      <c r="BH1277" s="238">
        <f>IF(N1277="sníž. přenesená",J1277,0)</f>
        <v>0</v>
      </c>
      <c r="BI1277" s="238">
        <f>IF(N1277="nulová",J1277,0)</f>
        <v>0</v>
      </c>
      <c r="BJ1277" s="17" t="s">
        <v>83</v>
      </c>
      <c r="BK1277" s="238">
        <f>ROUND(I1277*H1277,2)</f>
        <v>0</v>
      </c>
      <c r="BL1277" s="17" t="s">
        <v>178</v>
      </c>
      <c r="BM1277" s="237" t="s">
        <v>1281</v>
      </c>
    </row>
    <row r="1278" s="2" customFormat="1">
      <c r="A1278" s="38"/>
      <c r="B1278" s="39"/>
      <c r="C1278" s="40"/>
      <c r="D1278" s="239" t="s">
        <v>180</v>
      </c>
      <c r="E1278" s="40"/>
      <c r="F1278" s="240" t="s">
        <v>1282</v>
      </c>
      <c r="G1278" s="40"/>
      <c r="H1278" s="40"/>
      <c r="I1278" s="241"/>
      <c r="J1278" s="40"/>
      <c r="K1278" s="40"/>
      <c r="L1278" s="44"/>
      <c r="M1278" s="242"/>
      <c r="N1278" s="243"/>
      <c r="O1278" s="91"/>
      <c r="P1278" s="91"/>
      <c r="Q1278" s="91"/>
      <c r="R1278" s="91"/>
      <c r="S1278" s="91"/>
      <c r="T1278" s="92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T1278" s="17" t="s">
        <v>180</v>
      </c>
      <c r="AU1278" s="17" t="s">
        <v>193</v>
      </c>
    </row>
    <row r="1279" s="13" customFormat="1">
      <c r="A1279" s="13"/>
      <c r="B1279" s="244"/>
      <c r="C1279" s="245"/>
      <c r="D1279" s="246" t="s">
        <v>182</v>
      </c>
      <c r="E1279" s="247" t="s">
        <v>1</v>
      </c>
      <c r="F1279" s="248" t="s">
        <v>1169</v>
      </c>
      <c r="G1279" s="245"/>
      <c r="H1279" s="247" t="s">
        <v>1</v>
      </c>
      <c r="I1279" s="249"/>
      <c r="J1279" s="245"/>
      <c r="K1279" s="245"/>
      <c r="L1279" s="250"/>
      <c r="M1279" s="251"/>
      <c r="N1279" s="252"/>
      <c r="O1279" s="252"/>
      <c r="P1279" s="252"/>
      <c r="Q1279" s="252"/>
      <c r="R1279" s="252"/>
      <c r="S1279" s="252"/>
      <c r="T1279" s="25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54" t="s">
        <v>182</v>
      </c>
      <c r="AU1279" s="254" t="s">
        <v>193</v>
      </c>
      <c r="AV1279" s="13" t="s">
        <v>83</v>
      </c>
      <c r="AW1279" s="13" t="s">
        <v>34</v>
      </c>
      <c r="AX1279" s="13" t="s">
        <v>76</v>
      </c>
      <c r="AY1279" s="254" t="s">
        <v>171</v>
      </c>
    </row>
    <row r="1280" s="13" customFormat="1">
      <c r="A1280" s="13"/>
      <c r="B1280" s="244"/>
      <c r="C1280" s="245"/>
      <c r="D1280" s="246" t="s">
        <v>182</v>
      </c>
      <c r="E1280" s="247" t="s">
        <v>1</v>
      </c>
      <c r="F1280" s="248" t="s">
        <v>184</v>
      </c>
      <c r="G1280" s="245"/>
      <c r="H1280" s="247" t="s">
        <v>1</v>
      </c>
      <c r="I1280" s="249"/>
      <c r="J1280" s="245"/>
      <c r="K1280" s="245"/>
      <c r="L1280" s="250"/>
      <c r="M1280" s="251"/>
      <c r="N1280" s="252"/>
      <c r="O1280" s="252"/>
      <c r="P1280" s="252"/>
      <c r="Q1280" s="252"/>
      <c r="R1280" s="252"/>
      <c r="S1280" s="252"/>
      <c r="T1280" s="25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54" t="s">
        <v>182</v>
      </c>
      <c r="AU1280" s="254" t="s">
        <v>193</v>
      </c>
      <c r="AV1280" s="13" t="s">
        <v>83</v>
      </c>
      <c r="AW1280" s="13" t="s">
        <v>34</v>
      </c>
      <c r="AX1280" s="13" t="s">
        <v>76</v>
      </c>
      <c r="AY1280" s="254" t="s">
        <v>171</v>
      </c>
    </row>
    <row r="1281" s="14" customFormat="1">
      <c r="A1281" s="14"/>
      <c r="B1281" s="255"/>
      <c r="C1281" s="256"/>
      <c r="D1281" s="246" t="s">
        <v>182</v>
      </c>
      <c r="E1281" s="257" t="s">
        <v>1</v>
      </c>
      <c r="F1281" s="258" t="s">
        <v>266</v>
      </c>
      <c r="G1281" s="256"/>
      <c r="H1281" s="259">
        <v>15</v>
      </c>
      <c r="I1281" s="260"/>
      <c r="J1281" s="256"/>
      <c r="K1281" s="256"/>
      <c r="L1281" s="261"/>
      <c r="M1281" s="262"/>
      <c r="N1281" s="263"/>
      <c r="O1281" s="263"/>
      <c r="P1281" s="263"/>
      <c r="Q1281" s="263"/>
      <c r="R1281" s="263"/>
      <c r="S1281" s="263"/>
      <c r="T1281" s="26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65" t="s">
        <v>182</v>
      </c>
      <c r="AU1281" s="265" t="s">
        <v>193</v>
      </c>
      <c r="AV1281" s="14" t="s">
        <v>85</v>
      </c>
      <c r="AW1281" s="14" t="s">
        <v>34</v>
      </c>
      <c r="AX1281" s="14" t="s">
        <v>76</v>
      </c>
      <c r="AY1281" s="265" t="s">
        <v>171</v>
      </c>
    </row>
    <row r="1282" s="2" customFormat="1" ht="24.15" customHeight="1">
      <c r="A1282" s="38"/>
      <c r="B1282" s="39"/>
      <c r="C1282" s="226" t="s">
        <v>1283</v>
      </c>
      <c r="D1282" s="226" t="s">
        <v>173</v>
      </c>
      <c r="E1282" s="227" t="s">
        <v>1284</v>
      </c>
      <c r="F1282" s="228" t="s">
        <v>1285</v>
      </c>
      <c r="G1282" s="229" t="s">
        <v>438</v>
      </c>
      <c r="H1282" s="230">
        <v>32</v>
      </c>
      <c r="I1282" s="231"/>
      <c r="J1282" s="232">
        <f>ROUND(I1282*H1282,2)</f>
        <v>0</v>
      </c>
      <c r="K1282" s="228" t="s">
        <v>177</v>
      </c>
      <c r="L1282" s="44"/>
      <c r="M1282" s="233" t="s">
        <v>1</v>
      </c>
      <c r="N1282" s="234" t="s">
        <v>41</v>
      </c>
      <c r="O1282" s="91"/>
      <c r="P1282" s="235">
        <f>O1282*H1282</f>
        <v>0</v>
      </c>
      <c r="Q1282" s="235">
        <v>0</v>
      </c>
      <c r="R1282" s="235">
        <f>Q1282*H1282</f>
        <v>0</v>
      </c>
      <c r="S1282" s="235">
        <v>0.0089999999999999993</v>
      </c>
      <c r="T1282" s="236">
        <f>S1282*H1282</f>
        <v>0.28799999999999998</v>
      </c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R1282" s="237" t="s">
        <v>178</v>
      </c>
      <c r="AT1282" s="237" t="s">
        <v>173</v>
      </c>
      <c r="AU1282" s="237" t="s">
        <v>193</v>
      </c>
      <c r="AY1282" s="17" t="s">
        <v>171</v>
      </c>
      <c r="BE1282" s="238">
        <f>IF(N1282="základní",J1282,0)</f>
        <v>0</v>
      </c>
      <c r="BF1282" s="238">
        <f>IF(N1282="snížená",J1282,0)</f>
        <v>0</v>
      </c>
      <c r="BG1282" s="238">
        <f>IF(N1282="zákl. přenesená",J1282,0)</f>
        <v>0</v>
      </c>
      <c r="BH1282" s="238">
        <f>IF(N1282="sníž. přenesená",J1282,0)</f>
        <v>0</v>
      </c>
      <c r="BI1282" s="238">
        <f>IF(N1282="nulová",J1282,0)</f>
        <v>0</v>
      </c>
      <c r="BJ1282" s="17" t="s">
        <v>83</v>
      </c>
      <c r="BK1282" s="238">
        <f>ROUND(I1282*H1282,2)</f>
        <v>0</v>
      </c>
      <c r="BL1282" s="17" t="s">
        <v>178</v>
      </c>
      <c r="BM1282" s="237" t="s">
        <v>1286</v>
      </c>
    </row>
    <row r="1283" s="2" customFormat="1">
      <c r="A1283" s="38"/>
      <c r="B1283" s="39"/>
      <c r="C1283" s="40"/>
      <c r="D1283" s="239" t="s">
        <v>180</v>
      </c>
      <c r="E1283" s="40"/>
      <c r="F1283" s="240" t="s">
        <v>1287</v>
      </c>
      <c r="G1283" s="40"/>
      <c r="H1283" s="40"/>
      <c r="I1283" s="241"/>
      <c r="J1283" s="40"/>
      <c r="K1283" s="40"/>
      <c r="L1283" s="44"/>
      <c r="M1283" s="242"/>
      <c r="N1283" s="243"/>
      <c r="O1283" s="91"/>
      <c r="P1283" s="91"/>
      <c r="Q1283" s="91"/>
      <c r="R1283" s="91"/>
      <c r="S1283" s="91"/>
      <c r="T1283" s="92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T1283" s="17" t="s">
        <v>180</v>
      </c>
      <c r="AU1283" s="17" t="s">
        <v>193</v>
      </c>
    </row>
    <row r="1284" s="13" customFormat="1">
      <c r="A1284" s="13"/>
      <c r="B1284" s="244"/>
      <c r="C1284" s="245"/>
      <c r="D1284" s="246" t="s">
        <v>182</v>
      </c>
      <c r="E1284" s="247" t="s">
        <v>1</v>
      </c>
      <c r="F1284" s="248" t="s">
        <v>1169</v>
      </c>
      <c r="G1284" s="245"/>
      <c r="H1284" s="247" t="s">
        <v>1</v>
      </c>
      <c r="I1284" s="249"/>
      <c r="J1284" s="245"/>
      <c r="K1284" s="245"/>
      <c r="L1284" s="250"/>
      <c r="M1284" s="251"/>
      <c r="N1284" s="252"/>
      <c r="O1284" s="252"/>
      <c r="P1284" s="252"/>
      <c r="Q1284" s="252"/>
      <c r="R1284" s="252"/>
      <c r="S1284" s="252"/>
      <c r="T1284" s="25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4" t="s">
        <v>182</v>
      </c>
      <c r="AU1284" s="254" t="s">
        <v>193</v>
      </c>
      <c r="AV1284" s="13" t="s">
        <v>83</v>
      </c>
      <c r="AW1284" s="13" t="s">
        <v>34</v>
      </c>
      <c r="AX1284" s="13" t="s">
        <v>76</v>
      </c>
      <c r="AY1284" s="254" t="s">
        <v>171</v>
      </c>
    </row>
    <row r="1285" s="13" customFormat="1">
      <c r="A1285" s="13"/>
      <c r="B1285" s="244"/>
      <c r="C1285" s="245"/>
      <c r="D1285" s="246" t="s">
        <v>182</v>
      </c>
      <c r="E1285" s="247" t="s">
        <v>1</v>
      </c>
      <c r="F1285" s="248" t="s">
        <v>184</v>
      </c>
      <c r="G1285" s="245"/>
      <c r="H1285" s="247" t="s">
        <v>1</v>
      </c>
      <c r="I1285" s="249"/>
      <c r="J1285" s="245"/>
      <c r="K1285" s="245"/>
      <c r="L1285" s="250"/>
      <c r="M1285" s="251"/>
      <c r="N1285" s="252"/>
      <c r="O1285" s="252"/>
      <c r="P1285" s="252"/>
      <c r="Q1285" s="252"/>
      <c r="R1285" s="252"/>
      <c r="S1285" s="252"/>
      <c r="T1285" s="25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54" t="s">
        <v>182</v>
      </c>
      <c r="AU1285" s="254" t="s">
        <v>193</v>
      </c>
      <c r="AV1285" s="13" t="s">
        <v>83</v>
      </c>
      <c r="AW1285" s="13" t="s">
        <v>34</v>
      </c>
      <c r="AX1285" s="13" t="s">
        <v>76</v>
      </c>
      <c r="AY1285" s="254" t="s">
        <v>171</v>
      </c>
    </row>
    <row r="1286" s="14" customFormat="1">
      <c r="A1286" s="14"/>
      <c r="B1286" s="255"/>
      <c r="C1286" s="256"/>
      <c r="D1286" s="246" t="s">
        <v>182</v>
      </c>
      <c r="E1286" s="257" t="s">
        <v>1</v>
      </c>
      <c r="F1286" s="258" t="s">
        <v>381</v>
      </c>
      <c r="G1286" s="256"/>
      <c r="H1286" s="259">
        <v>32</v>
      </c>
      <c r="I1286" s="260"/>
      <c r="J1286" s="256"/>
      <c r="K1286" s="256"/>
      <c r="L1286" s="261"/>
      <c r="M1286" s="262"/>
      <c r="N1286" s="263"/>
      <c r="O1286" s="263"/>
      <c r="P1286" s="263"/>
      <c r="Q1286" s="263"/>
      <c r="R1286" s="263"/>
      <c r="S1286" s="263"/>
      <c r="T1286" s="26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65" t="s">
        <v>182</v>
      </c>
      <c r="AU1286" s="265" t="s">
        <v>193</v>
      </c>
      <c r="AV1286" s="14" t="s">
        <v>85</v>
      </c>
      <c r="AW1286" s="14" t="s">
        <v>34</v>
      </c>
      <c r="AX1286" s="14" t="s">
        <v>76</v>
      </c>
      <c r="AY1286" s="265" t="s">
        <v>171</v>
      </c>
    </row>
    <row r="1287" s="2" customFormat="1" ht="24.15" customHeight="1">
      <c r="A1287" s="38"/>
      <c r="B1287" s="39"/>
      <c r="C1287" s="226" t="s">
        <v>1288</v>
      </c>
      <c r="D1287" s="226" t="s">
        <v>173</v>
      </c>
      <c r="E1287" s="227" t="s">
        <v>1289</v>
      </c>
      <c r="F1287" s="228" t="s">
        <v>1290</v>
      </c>
      <c r="G1287" s="229" t="s">
        <v>438</v>
      </c>
      <c r="H1287" s="230">
        <v>60</v>
      </c>
      <c r="I1287" s="231"/>
      <c r="J1287" s="232">
        <f>ROUND(I1287*H1287,2)</f>
        <v>0</v>
      </c>
      <c r="K1287" s="228" t="s">
        <v>177</v>
      </c>
      <c r="L1287" s="44"/>
      <c r="M1287" s="233" t="s">
        <v>1</v>
      </c>
      <c r="N1287" s="234" t="s">
        <v>41</v>
      </c>
      <c r="O1287" s="91"/>
      <c r="P1287" s="235">
        <f>O1287*H1287</f>
        <v>0</v>
      </c>
      <c r="Q1287" s="235">
        <v>0</v>
      </c>
      <c r="R1287" s="235">
        <f>Q1287*H1287</f>
        <v>0</v>
      </c>
      <c r="S1287" s="235">
        <v>0.019</v>
      </c>
      <c r="T1287" s="236">
        <f>S1287*H1287</f>
        <v>1.1399999999999999</v>
      </c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R1287" s="237" t="s">
        <v>178</v>
      </c>
      <c r="AT1287" s="237" t="s">
        <v>173</v>
      </c>
      <c r="AU1287" s="237" t="s">
        <v>193</v>
      </c>
      <c r="AY1287" s="17" t="s">
        <v>171</v>
      </c>
      <c r="BE1287" s="238">
        <f>IF(N1287="základní",J1287,0)</f>
        <v>0</v>
      </c>
      <c r="BF1287" s="238">
        <f>IF(N1287="snížená",J1287,0)</f>
        <v>0</v>
      </c>
      <c r="BG1287" s="238">
        <f>IF(N1287="zákl. přenesená",J1287,0)</f>
        <v>0</v>
      </c>
      <c r="BH1287" s="238">
        <f>IF(N1287="sníž. přenesená",J1287,0)</f>
        <v>0</v>
      </c>
      <c r="BI1287" s="238">
        <f>IF(N1287="nulová",J1287,0)</f>
        <v>0</v>
      </c>
      <c r="BJ1287" s="17" t="s">
        <v>83</v>
      </c>
      <c r="BK1287" s="238">
        <f>ROUND(I1287*H1287,2)</f>
        <v>0</v>
      </c>
      <c r="BL1287" s="17" t="s">
        <v>178</v>
      </c>
      <c r="BM1287" s="237" t="s">
        <v>1291</v>
      </c>
    </row>
    <row r="1288" s="2" customFormat="1">
      <c r="A1288" s="38"/>
      <c r="B1288" s="39"/>
      <c r="C1288" s="40"/>
      <c r="D1288" s="239" t="s">
        <v>180</v>
      </c>
      <c r="E1288" s="40"/>
      <c r="F1288" s="240" t="s">
        <v>1292</v>
      </c>
      <c r="G1288" s="40"/>
      <c r="H1288" s="40"/>
      <c r="I1288" s="241"/>
      <c r="J1288" s="40"/>
      <c r="K1288" s="40"/>
      <c r="L1288" s="44"/>
      <c r="M1288" s="242"/>
      <c r="N1288" s="243"/>
      <c r="O1288" s="91"/>
      <c r="P1288" s="91"/>
      <c r="Q1288" s="91"/>
      <c r="R1288" s="91"/>
      <c r="S1288" s="91"/>
      <c r="T1288" s="92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T1288" s="17" t="s">
        <v>180</v>
      </c>
      <c r="AU1288" s="17" t="s">
        <v>193</v>
      </c>
    </row>
    <row r="1289" s="13" customFormat="1">
      <c r="A1289" s="13"/>
      <c r="B1289" s="244"/>
      <c r="C1289" s="245"/>
      <c r="D1289" s="246" t="s">
        <v>182</v>
      </c>
      <c r="E1289" s="247" t="s">
        <v>1</v>
      </c>
      <c r="F1289" s="248" t="s">
        <v>1169</v>
      </c>
      <c r="G1289" s="245"/>
      <c r="H1289" s="247" t="s">
        <v>1</v>
      </c>
      <c r="I1289" s="249"/>
      <c r="J1289" s="245"/>
      <c r="K1289" s="245"/>
      <c r="L1289" s="250"/>
      <c r="M1289" s="251"/>
      <c r="N1289" s="252"/>
      <c r="O1289" s="252"/>
      <c r="P1289" s="252"/>
      <c r="Q1289" s="252"/>
      <c r="R1289" s="252"/>
      <c r="S1289" s="252"/>
      <c r="T1289" s="25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54" t="s">
        <v>182</v>
      </c>
      <c r="AU1289" s="254" t="s">
        <v>193</v>
      </c>
      <c r="AV1289" s="13" t="s">
        <v>83</v>
      </c>
      <c r="AW1289" s="13" t="s">
        <v>34</v>
      </c>
      <c r="AX1289" s="13" t="s">
        <v>76</v>
      </c>
      <c r="AY1289" s="254" t="s">
        <v>171</v>
      </c>
    </row>
    <row r="1290" s="13" customFormat="1">
      <c r="A1290" s="13"/>
      <c r="B1290" s="244"/>
      <c r="C1290" s="245"/>
      <c r="D1290" s="246" t="s">
        <v>182</v>
      </c>
      <c r="E1290" s="247" t="s">
        <v>1</v>
      </c>
      <c r="F1290" s="248" t="s">
        <v>184</v>
      </c>
      <c r="G1290" s="245"/>
      <c r="H1290" s="247" t="s">
        <v>1</v>
      </c>
      <c r="I1290" s="249"/>
      <c r="J1290" s="245"/>
      <c r="K1290" s="245"/>
      <c r="L1290" s="250"/>
      <c r="M1290" s="251"/>
      <c r="N1290" s="252"/>
      <c r="O1290" s="252"/>
      <c r="P1290" s="252"/>
      <c r="Q1290" s="252"/>
      <c r="R1290" s="252"/>
      <c r="S1290" s="252"/>
      <c r="T1290" s="25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54" t="s">
        <v>182</v>
      </c>
      <c r="AU1290" s="254" t="s">
        <v>193</v>
      </c>
      <c r="AV1290" s="13" t="s">
        <v>83</v>
      </c>
      <c r="AW1290" s="13" t="s">
        <v>34</v>
      </c>
      <c r="AX1290" s="13" t="s">
        <v>76</v>
      </c>
      <c r="AY1290" s="254" t="s">
        <v>171</v>
      </c>
    </row>
    <row r="1291" s="14" customFormat="1">
      <c r="A1291" s="14"/>
      <c r="B1291" s="255"/>
      <c r="C1291" s="256"/>
      <c r="D1291" s="246" t="s">
        <v>182</v>
      </c>
      <c r="E1291" s="257" t="s">
        <v>1</v>
      </c>
      <c r="F1291" s="258" t="s">
        <v>578</v>
      </c>
      <c r="G1291" s="256"/>
      <c r="H1291" s="259">
        <v>60</v>
      </c>
      <c r="I1291" s="260"/>
      <c r="J1291" s="256"/>
      <c r="K1291" s="256"/>
      <c r="L1291" s="261"/>
      <c r="M1291" s="262"/>
      <c r="N1291" s="263"/>
      <c r="O1291" s="263"/>
      <c r="P1291" s="263"/>
      <c r="Q1291" s="263"/>
      <c r="R1291" s="263"/>
      <c r="S1291" s="263"/>
      <c r="T1291" s="26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65" t="s">
        <v>182</v>
      </c>
      <c r="AU1291" s="265" t="s">
        <v>193</v>
      </c>
      <c r="AV1291" s="14" t="s">
        <v>85</v>
      </c>
      <c r="AW1291" s="14" t="s">
        <v>34</v>
      </c>
      <c r="AX1291" s="14" t="s">
        <v>76</v>
      </c>
      <c r="AY1291" s="265" t="s">
        <v>171</v>
      </c>
    </row>
    <row r="1292" s="2" customFormat="1" ht="24.15" customHeight="1">
      <c r="A1292" s="38"/>
      <c r="B1292" s="39"/>
      <c r="C1292" s="226" t="s">
        <v>1293</v>
      </c>
      <c r="D1292" s="226" t="s">
        <v>173</v>
      </c>
      <c r="E1292" s="227" t="s">
        <v>1294</v>
      </c>
      <c r="F1292" s="228" t="s">
        <v>1295</v>
      </c>
      <c r="G1292" s="229" t="s">
        <v>438</v>
      </c>
      <c r="H1292" s="230">
        <v>12</v>
      </c>
      <c r="I1292" s="231"/>
      <c r="J1292" s="232">
        <f>ROUND(I1292*H1292,2)</f>
        <v>0</v>
      </c>
      <c r="K1292" s="228" t="s">
        <v>177</v>
      </c>
      <c r="L1292" s="44"/>
      <c r="M1292" s="233" t="s">
        <v>1</v>
      </c>
      <c r="N1292" s="234" t="s">
        <v>41</v>
      </c>
      <c r="O1292" s="91"/>
      <c r="P1292" s="235">
        <f>O1292*H1292</f>
        <v>0</v>
      </c>
      <c r="Q1292" s="235">
        <v>0</v>
      </c>
      <c r="R1292" s="235">
        <f>Q1292*H1292</f>
        <v>0</v>
      </c>
      <c r="S1292" s="235">
        <v>0.017999999999999999</v>
      </c>
      <c r="T1292" s="236">
        <f>S1292*H1292</f>
        <v>0.21599999999999997</v>
      </c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R1292" s="237" t="s">
        <v>178</v>
      </c>
      <c r="AT1292" s="237" t="s">
        <v>173</v>
      </c>
      <c r="AU1292" s="237" t="s">
        <v>193</v>
      </c>
      <c r="AY1292" s="17" t="s">
        <v>171</v>
      </c>
      <c r="BE1292" s="238">
        <f>IF(N1292="základní",J1292,0)</f>
        <v>0</v>
      </c>
      <c r="BF1292" s="238">
        <f>IF(N1292="snížená",J1292,0)</f>
        <v>0</v>
      </c>
      <c r="BG1292" s="238">
        <f>IF(N1292="zákl. přenesená",J1292,0)</f>
        <v>0</v>
      </c>
      <c r="BH1292" s="238">
        <f>IF(N1292="sníž. přenesená",J1292,0)</f>
        <v>0</v>
      </c>
      <c r="BI1292" s="238">
        <f>IF(N1292="nulová",J1292,0)</f>
        <v>0</v>
      </c>
      <c r="BJ1292" s="17" t="s">
        <v>83</v>
      </c>
      <c r="BK1292" s="238">
        <f>ROUND(I1292*H1292,2)</f>
        <v>0</v>
      </c>
      <c r="BL1292" s="17" t="s">
        <v>178</v>
      </c>
      <c r="BM1292" s="237" t="s">
        <v>1296</v>
      </c>
    </row>
    <row r="1293" s="2" customFormat="1">
      <c r="A1293" s="38"/>
      <c r="B1293" s="39"/>
      <c r="C1293" s="40"/>
      <c r="D1293" s="239" t="s">
        <v>180</v>
      </c>
      <c r="E1293" s="40"/>
      <c r="F1293" s="240" t="s">
        <v>1297</v>
      </c>
      <c r="G1293" s="40"/>
      <c r="H1293" s="40"/>
      <c r="I1293" s="241"/>
      <c r="J1293" s="40"/>
      <c r="K1293" s="40"/>
      <c r="L1293" s="44"/>
      <c r="M1293" s="242"/>
      <c r="N1293" s="243"/>
      <c r="O1293" s="91"/>
      <c r="P1293" s="91"/>
      <c r="Q1293" s="91"/>
      <c r="R1293" s="91"/>
      <c r="S1293" s="91"/>
      <c r="T1293" s="92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17" t="s">
        <v>180</v>
      </c>
      <c r="AU1293" s="17" t="s">
        <v>193</v>
      </c>
    </row>
    <row r="1294" s="13" customFormat="1">
      <c r="A1294" s="13"/>
      <c r="B1294" s="244"/>
      <c r="C1294" s="245"/>
      <c r="D1294" s="246" t="s">
        <v>182</v>
      </c>
      <c r="E1294" s="247" t="s">
        <v>1</v>
      </c>
      <c r="F1294" s="248" t="s">
        <v>1169</v>
      </c>
      <c r="G1294" s="245"/>
      <c r="H1294" s="247" t="s">
        <v>1</v>
      </c>
      <c r="I1294" s="249"/>
      <c r="J1294" s="245"/>
      <c r="K1294" s="245"/>
      <c r="L1294" s="250"/>
      <c r="M1294" s="251"/>
      <c r="N1294" s="252"/>
      <c r="O1294" s="252"/>
      <c r="P1294" s="252"/>
      <c r="Q1294" s="252"/>
      <c r="R1294" s="252"/>
      <c r="S1294" s="252"/>
      <c r="T1294" s="25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4" t="s">
        <v>182</v>
      </c>
      <c r="AU1294" s="254" t="s">
        <v>193</v>
      </c>
      <c r="AV1294" s="13" t="s">
        <v>83</v>
      </c>
      <c r="AW1294" s="13" t="s">
        <v>34</v>
      </c>
      <c r="AX1294" s="13" t="s">
        <v>76</v>
      </c>
      <c r="AY1294" s="254" t="s">
        <v>171</v>
      </c>
    </row>
    <row r="1295" s="13" customFormat="1">
      <c r="A1295" s="13"/>
      <c r="B1295" s="244"/>
      <c r="C1295" s="245"/>
      <c r="D1295" s="246" t="s">
        <v>182</v>
      </c>
      <c r="E1295" s="247" t="s">
        <v>1</v>
      </c>
      <c r="F1295" s="248" t="s">
        <v>184</v>
      </c>
      <c r="G1295" s="245"/>
      <c r="H1295" s="247" t="s">
        <v>1</v>
      </c>
      <c r="I1295" s="249"/>
      <c r="J1295" s="245"/>
      <c r="K1295" s="245"/>
      <c r="L1295" s="250"/>
      <c r="M1295" s="251"/>
      <c r="N1295" s="252"/>
      <c r="O1295" s="252"/>
      <c r="P1295" s="252"/>
      <c r="Q1295" s="252"/>
      <c r="R1295" s="252"/>
      <c r="S1295" s="252"/>
      <c r="T1295" s="25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54" t="s">
        <v>182</v>
      </c>
      <c r="AU1295" s="254" t="s">
        <v>193</v>
      </c>
      <c r="AV1295" s="13" t="s">
        <v>83</v>
      </c>
      <c r="AW1295" s="13" t="s">
        <v>34</v>
      </c>
      <c r="AX1295" s="13" t="s">
        <v>76</v>
      </c>
      <c r="AY1295" s="254" t="s">
        <v>171</v>
      </c>
    </row>
    <row r="1296" s="14" customFormat="1">
      <c r="A1296" s="14"/>
      <c r="B1296" s="255"/>
      <c r="C1296" s="256"/>
      <c r="D1296" s="246" t="s">
        <v>182</v>
      </c>
      <c r="E1296" s="257" t="s">
        <v>1</v>
      </c>
      <c r="F1296" s="258" t="s">
        <v>8</v>
      </c>
      <c r="G1296" s="256"/>
      <c r="H1296" s="259">
        <v>12</v>
      </c>
      <c r="I1296" s="260"/>
      <c r="J1296" s="256"/>
      <c r="K1296" s="256"/>
      <c r="L1296" s="261"/>
      <c r="M1296" s="262"/>
      <c r="N1296" s="263"/>
      <c r="O1296" s="263"/>
      <c r="P1296" s="263"/>
      <c r="Q1296" s="263"/>
      <c r="R1296" s="263"/>
      <c r="S1296" s="263"/>
      <c r="T1296" s="26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65" t="s">
        <v>182</v>
      </c>
      <c r="AU1296" s="265" t="s">
        <v>193</v>
      </c>
      <c r="AV1296" s="14" t="s">
        <v>85</v>
      </c>
      <c r="AW1296" s="14" t="s">
        <v>34</v>
      </c>
      <c r="AX1296" s="14" t="s">
        <v>76</v>
      </c>
      <c r="AY1296" s="265" t="s">
        <v>171</v>
      </c>
    </row>
    <row r="1297" s="2" customFormat="1" ht="24.15" customHeight="1">
      <c r="A1297" s="38"/>
      <c r="B1297" s="39"/>
      <c r="C1297" s="226" t="s">
        <v>1298</v>
      </c>
      <c r="D1297" s="226" t="s">
        <v>173</v>
      </c>
      <c r="E1297" s="227" t="s">
        <v>1299</v>
      </c>
      <c r="F1297" s="228" t="s">
        <v>1300</v>
      </c>
      <c r="G1297" s="229" t="s">
        <v>438</v>
      </c>
      <c r="H1297" s="230">
        <v>21</v>
      </c>
      <c r="I1297" s="231"/>
      <c r="J1297" s="232">
        <f>ROUND(I1297*H1297,2)</f>
        <v>0</v>
      </c>
      <c r="K1297" s="228" t="s">
        <v>177</v>
      </c>
      <c r="L1297" s="44"/>
      <c r="M1297" s="233" t="s">
        <v>1</v>
      </c>
      <c r="N1297" s="234" t="s">
        <v>41</v>
      </c>
      <c r="O1297" s="91"/>
      <c r="P1297" s="235">
        <f>O1297*H1297</f>
        <v>0</v>
      </c>
      <c r="Q1297" s="235">
        <v>0</v>
      </c>
      <c r="R1297" s="235">
        <f>Q1297*H1297</f>
        <v>0</v>
      </c>
      <c r="S1297" s="235">
        <v>0.027</v>
      </c>
      <c r="T1297" s="236">
        <f>S1297*H1297</f>
        <v>0.56699999999999995</v>
      </c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R1297" s="237" t="s">
        <v>178</v>
      </c>
      <c r="AT1297" s="237" t="s">
        <v>173</v>
      </c>
      <c r="AU1297" s="237" t="s">
        <v>193</v>
      </c>
      <c r="AY1297" s="17" t="s">
        <v>171</v>
      </c>
      <c r="BE1297" s="238">
        <f>IF(N1297="základní",J1297,0)</f>
        <v>0</v>
      </c>
      <c r="BF1297" s="238">
        <f>IF(N1297="snížená",J1297,0)</f>
        <v>0</v>
      </c>
      <c r="BG1297" s="238">
        <f>IF(N1297="zákl. přenesená",J1297,0)</f>
        <v>0</v>
      </c>
      <c r="BH1297" s="238">
        <f>IF(N1297="sníž. přenesená",J1297,0)</f>
        <v>0</v>
      </c>
      <c r="BI1297" s="238">
        <f>IF(N1297="nulová",J1297,0)</f>
        <v>0</v>
      </c>
      <c r="BJ1297" s="17" t="s">
        <v>83</v>
      </c>
      <c r="BK1297" s="238">
        <f>ROUND(I1297*H1297,2)</f>
        <v>0</v>
      </c>
      <c r="BL1297" s="17" t="s">
        <v>178</v>
      </c>
      <c r="BM1297" s="237" t="s">
        <v>1301</v>
      </c>
    </row>
    <row r="1298" s="2" customFormat="1">
      <c r="A1298" s="38"/>
      <c r="B1298" s="39"/>
      <c r="C1298" s="40"/>
      <c r="D1298" s="239" t="s">
        <v>180</v>
      </c>
      <c r="E1298" s="40"/>
      <c r="F1298" s="240" t="s">
        <v>1302</v>
      </c>
      <c r="G1298" s="40"/>
      <c r="H1298" s="40"/>
      <c r="I1298" s="241"/>
      <c r="J1298" s="40"/>
      <c r="K1298" s="40"/>
      <c r="L1298" s="44"/>
      <c r="M1298" s="242"/>
      <c r="N1298" s="243"/>
      <c r="O1298" s="91"/>
      <c r="P1298" s="91"/>
      <c r="Q1298" s="91"/>
      <c r="R1298" s="91"/>
      <c r="S1298" s="91"/>
      <c r="T1298" s="92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T1298" s="17" t="s">
        <v>180</v>
      </c>
      <c r="AU1298" s="17" t="s">
        <v>193</v>
      </c>
    </row>
    <row r="1299" s="13" customFormat="1">
      <c r="A1299" s="13"/>
      <c r="B1299" s="244"/>
      <c r="C1299" s="245"/>
      <c r="D1299" s="246" t="s">
        <v>182</v>
      </c>
      <c r="E1299" s="247" t="s">
        <v>1</v>
      </c>
      <c r="F1299" s="248" t="s">
        <v>1169</v>
      </c>
      <c r="G1299" s="245"/>
      <c r="H1299" s="247" t="s">
        <v>1</v>
      </c>
      <c r="I1299" s="249"/>
      <c r="J1299" s="245"/>
      <c r="K1299" s="245"/>
      <c r="L1299" s="250"/>
      <c r="M1299" s="251"/>
      <c r="N1299" s="252"/>
      <c r="O1299" s="252"/>
      <c r="P1299" s="252"/>
      <c r="Q1299" s="252"/>
      <c r="R1299" s="252"/>
      <c r="S1299" s="252"/>
      <c r="T1299" s="25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54" t="s">
        <v>182</v>
      </c>
      <c r="AU1299" s="254" t="s">
        <v>193</v>
      </c>
      <c r="AV1299" s="13" t="s">
        <v>83</v>
      </c>
      <c r="AW1299" s="13" t="s">
        <v>34</v>
      </c>
      <c r="AX1299" s="13" t="s">
        <v>76</v>
      </c>
      <c r="AY1299" s="254" t="s">
        <v>171</v>
      </c>
    </row>
    <row r="1300" s="13" customFormat="1">
      <c r="A1300" s="13"/>
      <c r="B1300" s="244"/>
      <c r="C1300" s="245"/>
      <c r="D1300" s="246" t="s">
        <v>182</v>
      </c>
      <c r="E1300" s="247" t="s">
        <v>1</v>
      </c>
      <c r="F1300" s="248" t="s">
        <v>184</v>
      </c>
      <c r="G1300" s="245"/>
      <c r="H1300" s="247" t="s">
        <v>1</v>
      </c>
      <c r="I1300" s="249"/>
      <c r="J1300" s="245"/>
      <c r="K1300" s="245"/>
      <c r="L1300" s="250"/>
      <c r="M1300" s="251"/>
      <c r="N1300" s="252"/>
      <c r="O1300" s="252"/>
      <c r="P1300" s="252"/>
      <c r="Q1300" s="252"/>
      <c r="R1300" s="252"/>
      <c r="S1300" s="252"/>
      <c r="T1300" s="25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54" t="s">
        <v>182</v>
      </c>
      <c r="AU1300" s="254" t="s">
        <v>193</v>
      </c>
      <c r="AV1300" s="13" t="s">
        <v>83</v>
      </c>
      <c r="AW1300" s="13" t="s">
        <v>34</v>
      </c>
      <c r="AX1300" s="13" t="s">
        <v>76</v>
      </c>
      <c r="AY1300" s="254" t="s">
        <v>171</v>
      </c>
    </row>
    <row r="1301" s="14" customFormat="1">
      <c r="A1301" s="14"/>
      <c r="B1301" s="255"/>
      <c r="C1301" s="256"/>
      <c r="D1301" s="246" t="s">
        <v>182</v>
      </c>
      <c r="E1301" s="257" t="s">
        <v>1</v>
      </c>
      <c r="F1301" s="258" t="s">
        <v>7</v>
      </c>
      <c r="G1301" s="256"/>
      <c r="H1301" s="259">
        <v>21</v>
      </c>
      <c r="I1301" s="260"/>
      <c r="J1301" s="256"/>
      <c r="K1301" s="256"/>
      <c r="L1301" s="261"/>
      <c r="M1301" s="262"/>
      <c r="N1301" s="263"/>
      <c r="O1301" s="263"/>
      <c r="P1301" s="263"/>
      <c r="Q1301" s="263"/>
      <c r="R1301" s="263"/>
      <c r="S1301" s="263"/>
      <c r="T1301" s="26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65" t="s">
        <v>182</v>
      </c>
      <c r="AU1301" s="265" t="s">
        <v>193</v>
      </c>
      <c r="AV1301" s="14" t="s">
        <v>85</v>
      </c>
      <c r="AW1301" s="14" t="s">
        <v>34</v>
      </c>
      <c r="AX1301" s="14" t="s">
        <v>76</v>
      </c>
      <c r="AY1301" s="265" t="s">
        <v>171</v>
      </c>
    </row>
    <row r="1302" s="2" customFormat="1" ht="24.15" customHeight="1">
      <c r="A1302" s="38"/>
      <c r="B1302" s="39"/>
      <c r="C1302" s="226" t="s">
        <v>1303</v>
      </c>
      <c r="D1302" s="226" t="s">
        <v>173</v>
      </c>
      <c r="E1302" s="227" t="s">
        <v>1304</v>
      </c>
      <c r="F1302" s="228" t="s">
        <v>1305</v>
      </c>
      <c r="G1302" s="229" t="s">
        <v>438</v>
      </c>
      <c r="H1302" s="230">
        <v>22.199999999999999</v>
      </c>
      <c r="I1302" s="231"/>
      <c r="J1302" s="232">
        <f>ROUND(I1302*H1302,2)</f>
        <v>0</v>
      </c>
      <c r="K1302" s="228" t="s">
        <v>177</v>
      </c>
      <c r="L1302" s="44"/>
      <c r="M1302" s="233" t="s">
        <v>1</v>
      </c>
      <c r="N1302" s="234" t="s">
        <v>41</v>
      </c>
      <c r="O1302" s="91"/>
      <c r="P1302" s="235">
        <f>O1302*H1302</f>
        <v>0</v>
      </c>
      <c r="Q1302" s="235">
        <v>0</v>
      </c>
      <c r="R1302" s="235">
        <f>Q1302*H1302</f>
        <v>0</v>
      </c>
      <c r="S1302" s="235">
        <v>0.065000000000000002</v>
      </c>
      <c r="T1302" s="236">
        <f>S1302*H1302</f>
        <v>1.4430000000000001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37" t="s">
        <v>178</v>
      </c>
      <c r="AT1302" s="237" t="s">
        <v>173</v>
      </c>
      <c r="AU1302" s="237" t="s">
        <v>193</v>
      </c>
      <c r="AY1302" s="17" t="s">
        <v>171</v>
      </c>
      <c r="BE1302" s="238">
        <f>IF(N1302="základní",J1302,0)</f>
        <v>0</v>
      </c>
      <c r="BF1302" s="238">
        <f>IF(N1302="snížená",J1302,0)</f>
        <v>0</v>
      </c>
      <c r="BG1302" s="238">
        <f>IF(N1302="zákl. přenesená",J1302,0)</f>
        <v>0</v>
      </c>
      <c r="BH1302" s="238">
        <f>IF(N1302="sníž. přenesená",J1302,0)</f>
        <v>0</v>
      </c>
      <c r="BI1302" s="238">
        <f>IF(N1302="nulová",J1302,0)</f>
        <v>0</v>
      </c>
      <c r="BJ1302" s="17" t="s">
        <v>83</v>
      </c>
      <c r="BK1302" s="238">
        <f>ROUND(I1302*H1302,2)</f>
        <v>0</v>
      </c>
      <c r="BL1302" s="17" t="s">
        <v>178</v>
      </c>
      <c r="BM1302" s="237" t="s">
        <v>1306</v>
      </c>
    </row>
    <row r="1303" s="2" customFormat="1">
      <c r="A1303" s="38"/>
      <c r="B1303" s="39"/>
      <c r="C1303" s="40"/>
      <c r="D1303" s="239" t="s">
        <v>180</v>
      </c>
      <c r="E1303" s="40"/>
      <c r="F1303" s="240" t="s">
        <v>1307</v>
      </c>
      <c r="G1303" s="40"/>
      <c r="H1303" s="40"/>
      <c r="I1303" s="241"/>
      <c r="J1303" s="40"/>
      <c r="K1303" s="40"/>
      <c r="L1303" s="44"/>
      <c r="M1303" s="242"/>
      <c r="N1303" s="243"/>
      <c r="O1303" s="91"/>
      <c r="P1303" s="91"/>
      <c r="Q1303" s="91"/>
      <c r="R1303" s="91"/>
      <c r="S1303" s="91"/>
      <c r="T1303" s="92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T1303" s="17" t="s">
        <v>180</v>
      </c>
      <c r="AU1303" s="17" t="s">
        <v>193</v>
      </c>
    </row>
    <row r="1304" s="13" customFormat="1">
      <c r="A1304" s="13"/>
      <c r="B1304" s="244"/>
      <c r="C1304" s="245"/>
      <c r="D1304" s="246" t="s">
        <v>182</v>
      </c>
      <c r="E1304" s="247" t="s">
        <v>1</v>
      </c>
      <c r="F1304" s="248" t="s">
        <v>183</v>
      </c>
      <c r="G1304" s="245"/>
      <c r="H1304" s="247" t="s">
        <v>1</v>
      </c>
      <c r="I1304" s="249"/>
      <c r="J1304" s="245"/>
      <c r="K1304" s="245"/>
      <c r="L1304" s="250"/>
      <c r="M1304" s="251"/>
      <c r="N1304" s="252"/>
      <c r="O1304" s="252"/>
      <c r="P1304" s="252"/>
      <c r="Q1304" s="252"/>
      <c r="R1304" s="252"/>
      <c r="S1304" s="252"/>
      <c r="T1304" s="25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54" t="s">
        <v>182</v>
      </c>
      <c r="AU1304" s="254" t="s">
        <v>193</v>
      </c>
      <c r="AV1304" s="13" t="s">
        <v>83</v>
      </c>
      <c r="AW1304" s="13" t="s">
        <v>34</v>
      </c>
      <c r="AX1304" s="13" t="s">
        <v>76</v>
      </c>
      <c r="AY1304" s="254" t="s">
        <v>171</v>
      </c>
    </row>
    <row r="1305" s="13" customFormat="1">
      <c r="A1305" s="13"/>
      <c r="B1305" s="244"/>
      <c r="C1305" s="245"/>
      <c r="D1305" s="246" t="s">
        <v>182</v>
      </c>
      <c r="E1305" s="247" t="s">
        <v>1</v>
      </c>
      <c r="F1305" s="248" t="s">
        <v>184</v>
      </c>
      <c r="G1305" s="245"/>
      <c r="H1305" s="247" t="s">
        <v>1</v>
      </c>
      <c r="I1305" s="249"/>
      <c r="J1305" s="245"/>
      <c r="K1305" s="245"/>
      <c r="L1305" s="250"/>
      <c r="M1305" s="251"/>
      <c r="N1305" s="252"/>
      <c r="O1305" s="252"/>
      <c r="P1305" s="252"/>
      <c r="Q1305" s="252"/>
      <c r="R1305" s="252"/>
      <c r="S1305" s="252"/>
      <c r="T1305" s="25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54" t="s">
        <v>182</v>
      </c>
      <c r="AU1305" s="254" t="s">
        <v>193</v>
      </c>
      <c r="AV1305" s="13" t="s">
        <v>83</v>
      </c>
      <c r="AW1305" s="13" t="s">
        <v>34</v>
      </c>
      <c r="AX1305" s="13" t="s">
        <v>76</v>
      </c>
      <c r="AY1305" s="254" t="s">
        <v>171</v>
      </c>
    </row>
    <row r="1306" s="13" customFormat="1">
      <c r="A1306" s="13"/>
      <c r="B1306" s="244"/>
      <c r="C1306" s="245"/>
      <c r="D1306" s="246" t="s">
        <v>182</v>
      </c>
      <c r="E1306" s="247" t="s">
        <v>1</v>
      </c>
      <c r="F1306" s="248" t="s">
        <v>421</v>
      </c>
      <c r="G1306" s="245"/>
      <c r="H1306" s="247" t="s">
        <v>1</v>
      </c>
      <c r="I1306" s="249"/>
      <c r="J1306" s="245"/>
      <c r="K1306" s="245"/>
      <c r="L1306" s="250"/>
      <c r="M1306" s="251"/>
      <c r="N1306" s="252"/>
      <c r="O1306" s="252"/>
      <c r="P1306" s="252"/>
      <c r="Q1306" s="252"/>
      <c r="R1306" s="252"/>
      <c r="S1306" s="252"/>
      <c r="T1306" s="25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54" t="s">
        <v>182</v>
      </c>
      <c r="AU1306" s="254" t="s">
        <v>193</v>
      </c>
      <c r="AV1306" s="13" t="s">
        <v>83</v>
      </c>
      <c r="AW1306" s="13" t="s">
        <v>34</v>
      </c>
      <c r="AX1306" s="13" t="s">
        <v>76</v>
      </c>
      <c r="AY1306" s="254" t="s">
        <v>171</v>
      </c>
    </row>
    <row r="1307" s="14" customFormat="1">
      <c r="A1307" s="14"/>
      <c r="B1307" s="255"/>
      <c r="C1307" s="256"/>
      <c r="D1307" s="246" t="s">
        <v>182</v>
      </c>
      <c r="E1307" s="257" t="s">
        <v>1</v>
      </c>
      <c r="F1307" s="258" t="s">
        <v>1308</v>
      </c>
      <c r="G1307" s="256"/>
      <c r="H1307" s="259">
        <v>22.199999999999999</v>
      </c>
      <c r="I1307" s="260"/>
      <c r="J1307" s="256"/>
      <c r="K1307" s="256"/>
      <c r="L1307" s="261"/>
      <c r="M1307" s="262"/>
      <c r="N1307" s="263"/>
      <c r="O1307" s="263"/>
      <c r="P1307" s="263"/>
      <c r="Q1307" s="263"/>
      <c r="R1307" s="263"/>
      <c r="S1307" s="263"/>
      <c r="T1307" s="26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65" t="s">
        <v>182</v>
      </c>
      <c r="AU1307" s="265" t="s">
        <v>193</v>
      </c>
      <c r="AV1307" s="14" t="s">
        <v>85</v>
      </c>
      <c r="AW1307" s="14" t="s">
        <v>34</v>
      </c>
      <c r="AX1307" s="14" t="s">
        <v>76</v>
      </c>
      <c r="AY1307" s="265" t="s">
        <v>171</v>
      </c>
    </row>
    <row r="1308" s="2" customFormat="1" ht="33" customHeight="1">
      <c r="A1308" s="38"/>
      <c r="B1308" s="39"/>
      <c r="C1308" s="226" t="s">
        <v>1309</v>
      </c>
      <c r="D1308" s="226" t="s">
        <v>173</v>
      </c>
      <c r="E1308" s="227" t="s">
        <v>1310</v>
      </c>
      <c r="F1308" s="228" t="s">
        <v>1311</v>
      </c>
      <c r="G1308" s="229" t="s">
        <v>438</v>
      </c>
      <c r="H1308" s="230">
        <v>3.7000000000000002</v>
      </c>
      <c r="I1308" s="231"/>
      <c r="J1308" s="232">
        <f>ROUND(I1308*H1308,2)</f>
        <v>0</v>
      </c>
      <c r="K1308" s="228" t="s">
        <v>177</v>
      </c>
      <c r="L1308" s="44"/>
      <c r="M1308" s="233" t="s">
        <v>1</v>
      </c>
      <c r="N1308" s="234" t="s">
        <v>41</v>
      </c>
      <c r="O1308" s="91"/>
      <c r="P1308" s="235">
        <f>O1308*H1308</f>
        <v>0</v>
      </c>
      <c r="Q1308" s="235">
        <v>0.22678000000000001</v>
      </c>
      <c r="R1308" s="235">
        <f>Q1308*H1308</f>
        <v>0.83908600000000011</v>
      </c>
      <c r="S1308" s="235">
        <v>0</v>
      </c>
      <c r="T1308" s="236">
        <f>S1308*H1308</f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237" t="s">
        <v>178</v>
      </c>
      <c r="AT1308" s="237" t="s">
        <v>173</v>
      </c>
      <c r="AU1308" s="237" t="s">
        <v>193</v>
      </c>
      <c r="AY1308" s="17" t="s">
        <v>171</v>
      </c>
      <c r="BE1308" s="238">
        <f>IF(N1308="základní",J1308,0)</f>
        <v>0</v>
      </c>
      <c r="BF1308" s="238">
        <f>IF(N1308="snížená",J1308,0)</f>
        <v>0</v>
      </c>
      <c r="BG1308" s="238">
        <f>IF(N1308="zákl. přenesená",J1308,0)</f>
        <v>0</v>
      </c>
      <c r="BH1308" s="238">
        <f>IF(N1308="sníž. přenesená",J1308,0)</f>
        <v>0</v>
      </c>
      <c r="BI1308" s="238">
        <f>IF(N1308="nulová",J1308,0)</f>
        <v>0</v>
      </c>
      <c r="BJ1308" s="17" t="s">
        <v>83</v>
      </c>
      <c r="BK1308" s="238">
        <f>ROUND(I1308*H1308,2)</f>
        <v>0</v>
      </c>
      <c r="BL1308" s="17" t="s">
        <v>178</v>
      </c>
      <c r="BM1308" s="237" t="s">
        <v>1312</v>
      </c>
    </row>
    <row r="1309" s="2" customFormat="1">
      <c r="A1309" s="38"/>
      <c r="B1309" s="39"/>
      <c r="C1309" s="40"/>
      <c r="D1309" s="239" t="s">
        <v>180</v>
      </c>
      <c r="E1309" s="40"/>
      <c r="F1309" s="240" t="s">
        <v>1313</v>
      </c>
      <c r="G1309" s="40"/>
      <c r="H1309" s="40"/>
      <c r="I1309" s="241"/>
      <c r="J1309" s="40"/>
      <c r="K1309" s="40"/>
      <c r="L1309" s="44"/>
      <c r="M1309" s="242"/>
      <c r="N1309" s="243"/>
      <c r="O1309" s="91"/>
      <c r="P1309" s="91"/>
      <c r="Q1309" s="91"/>
      <c r="R1309" s="91"/>
      <c r="S1309" s="91"/>
      <c r="T1309" s="92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T1309" s="17" t="s">
        <v>180</v>
      </c>
      <c r="AU1309" s="17" t="s">
        <v>193</v>
      </c>
    </row>
    <row r="1310" s="13" customFormat="1">
      <c r="A1310" s="13"/>
      <c r="B1310" s="244"/>
      <c r="C1310" s="245"/>
      <c r="D1310" s="246" t="s">
        <v>182</v>
      </c>
      <c r="E1310" s="247" t="s">
        <v>1</v>
      </c>
      <c r="F1310" s="248" t="s">
        <v>183</v>
      </c>
      <c r="G1310" s="245"/>
      <c r="H1310" s="247" t="s">
        <v>1</v>
      </c>
      <c r="I1310" s="249"/>
      <c r="J1310" s="245"/>
      <c r="K1310" s="245"/>
      <c r="L1310" s="250"/>
      <c r="M1310" s="251"/>
      <c r="N1310" s="252"/>
      <c r="O1310" s="252"/>
      <c r="P1310" s="252"/>
      <c r="Q1310" s="252"/>
      <c r="R1310" s="252"/>
      <c r="S1310" s="252"/>
      <c r="T1310" s="25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54" t="s">
        <v>182</v>
      </c>
      <c r="AU1310" s="254" t="s">
        <v>193</v>
      </c>
      <c r="AV1310" s="13" t="s">
        <v>83</v>
      </c>
      <c r="AW1310" s="13" t="s">
        <v>34</v>
      </c>
      <c r="AX1310" s="13" t="s">
        <v>76</v>
      </c>
      <c r="AY1310" s="254" t="s">
        <v>171</v>
      </c>
    </row>
    <row r="1311" s="13" customFormat="1">
      <c r="A1311" s="13"/>
      <c r="B1311" s="244"/>
      <c r="C1311" s="245"/>
      <c r="D1311" s="246" t="s">
        <v>182</v>
      </c>
      <c r="E1311" s="247" t="s">
        <v>1</v>
      </c>
      <c r="F1311" s="248" t="s">
        <v>184</v>
      </c>
      <c r="G1311" s="245"/>
      <c r="H1311" s="247" t="s">
        <v>1</v>
      </c>
      <c r="I1311" s="249"/>
      <c r="J1311" s="245"/>
      <c r="K1311" s="245"/>
      <c r="L1311" s="250"/>
      <c r="M1311" s="251"/>
      <c r="N1311" s="252"/>
      <c r="O1311" s="252"/>
      <c r="P1311" s="252"/>
      <c r="Q1311" s="252"/>
      <c r="R1311" s="252"/>
      <c r="S1311" s="252"/>
      <c r="T1311" s="25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4" t="s">
        <v>182</v>
      </c>
      <c r="AU1311" s="254" t="s">
        <v>193</v>
      </c>
      <c r="AV1311" s="13" t="s">
        <v>83</v>
      </c>
      <c r="AW1311" s="13" t="s">
        <v>34</v>
      </c>
      <c r="AX1311" s="13" t="s">
        <v>76</v>
      </c>
      <c r="AY1311" s="254" t="s">
        <v>171</v>
      </c>
    </row>
    <row r="1312" s="13" customFormat="1">
      <c r="A1312" s="13"/>
      <c r="B1312" s="244"/>
      <c r="C1312" s="245"/>
      <c r="D1312" s="246" t="s">
        <v>182</v>
      </c>
      <c r="E1312" s="247" t="s">
        <v>1</v>
      </c>
      <c r="F1312" s="248" t="s">
        <v>1314</v>
      </c>
      <c r="G1312" s="245"/>
      <c r="H1312" s="247" t="s">
        <v>1</v>
      </c>
      <c r="I1312" s="249"/>
      <c r="J1312" s="245"/>
      <c r="K1312" s="245"/>
      <c r="L1312" s="250"/>
      <c r="M1312" s="251"/>
      <c r="N1312" s="252"/>
      <c r="O1312" s="252"/>
      <c r="P1312" s="252"/>
      <c r="Q1312" s="252"/>
      <c r="R1312" s="252"/>
      <c r="S1312" s="252"/>
      <c r="T1312" s="25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54" t="s">
        <v>182</v>
      </c>
      <c r="AU1312" s="254" t="s">
        <v>193</v>
      </c>
      <c r="AV1312" s="13" t="s">
        <v>83</v>
      </c>
      <c r="AW1312" s="13" t="s">
        <v>34</v>
      </c>
      <c r="AX1312" s="13" t="s">
        <v>76</v>
      </c>
      <c r="AY1312" s="254" t="s">
        <v>171</v>
      </c>
    </row>
    <row r="1313" s="14" customFormat="1">
      <c r="A1313" s="14"/>
      <c r="B1313" s="255"/>
      <c r="C1313" s="256"/>
      <c r="D1313" s="246" t="s">
        <v>182</v>
      </c>
      <c r="E1313" s="257" t="s">
        <v>1</v>
      </c>
      <c r="F1313" s="258" t="s">
        <v>1315</v>
      </c>
      <c r="G1313" s="256"/>
      <c r="H1313" s="259">
        <v>3.7000000000000002</v>
      </c>
      <c r="I1313" s="260"/>
      <c r="J1313" s="256"/>
      <c r="K1313" s="256"/>
      <c r="L1313" s="261"/>
      <c r="M1313" s="262"/>
      <c r="N1313" s="263"/>
      <c r="O1313" s="263"/>
      <c r="P1313" s="263"/>
      <c r="Q1313" s="263"/>
      <c r="R1313" s="263"/>
      <c r="S1313" s="263"/>
      <c r="T1313" s="26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5" t="s">
        <v>182</v>
      </c>
      <c r="AU1313" s="265" t="s">
        <v>193</v>
      </c>
      <c r="AV1313" s="14" t="s">
        <v>85</v>
      </c>
      <c r="AW1313" s="14" t="s">
        <v>34</v>
      </c>
      <c r="AX1313" s="14" t="s">
        <v>76</v>
      </c>
      <c r="AY1313" s="265" t="s">
        <v>171</v>
      </c>
    </row>
    <row r="1314" s="2" customFormat="1" ht="24.15" customHeight="1">
      <c r="A1314" s="38"/>
      <c r="B1314" s="39"/>
      <c r="C1314" s="226" t="s">
        <v>1316</v>
      </c>
      <c r="D1314" s="226" t="s">
        <v>173</v>
      </c>
      <c r="E1314" s="227" t="s">
        <v>1317</v>
      </c>
      <c r="F1314" s="228" t="s">
        <v>1318</v>
      </c>
      <c r="G1314" s="229" t="s">
        <v>492</v>
      </c>
      <c r="H1314" s="230">
        <v>28</v>
      </c>
      <c r="I1314" s="231"/>
      <c r="J1314" s="232">
        <f>ROUND(I1314*H1314,2)</f>
        <v>0</v>
      </c>
      <c r="K1314" s="228" t="s">
        <v>177</v>
      </c>
      <c r="L1314" s="44"/>
      <c r="M1314" s="233" t="s">
        <v>1</v>
      </c>
      <c r="N1314" s="234" t="s">
        <v>41</v>
      </c>
      <c r="O1314" s="91"/>
      <c r="P1314" s="235">
        <f>O1314*H1314</f>
        <v>0</v>
      </c>
      <c r="Q1314" s="235">
        <v>0</v>
      </c>
      <c r="R1314" s="235">
        <f>Q1314*H1314</f>
        <v>0</v>
      </c>
      <c r="S1314" s="235">
        <v>0.0070000000000000001</v>
      </c>
      <c r="T1314" s="236">
        <f>S1314*H1314</f>
        <v>0.19600000000000001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237" t="s">
        <v>178</v>
      </c>
      <c r="AT1314" s="237" t="s">
        <v>173</v>
      </c>
      <c r="AU1314" s="237" t="s">
        <v>193</v>
      </c>
      <c r="AY1314" s="17" t="s">
        <v>171</v>
      </c>
      <c r="BE1314" s="238">
        <f>IF(N1314="základní",J1314,0)</f>
        <v>0</v>
      </c>
      <c r="BF1314" s="238">
        <f>IF(N1314="snížená",J1314,0)</f>
        <v>0</v>
      </c>
      <c r="BG1314" s="238">
        <f>IF(N1314="zákl. přenesená",J1314,0)</f>
        <v>0</v>
      </c>
      <c r="BH1314" s="238">
        <f>IF(N1314="sníž. přenesená",J1314,0)</f>
        <v>0</v>
      </c>
      <c r="BI1314" s="238">
        <f>IF(N1314="nulová",J1314,0)</f>
        <v>0</v>
      </c>
      <c r="BJ1314" s="17" t="s">
        <v>83</v>
      </c>
      <c r="BK1314" s="238">
        <f>ROUND(I1314*H1314,2)</f>
        <v>0</v>
      </c>
      <c r="BL1314" s="17" t="s">
        <v>178</v>
      </c>
      <c r="BM1314" s="237" t="s">
        <v>1319</v>
      </c>
    </row>
    <row r="1315" s="2" customFormat="1">
      <c r="A1315" s="38"/>
      <c r="B1315" s="39"/>
      <c r="C1315" s="40"/>
      <c r="D1315" s="239" t="s">
        <v>180</v>
      </c>
      <c r="E1315" s="40"/>
      <c r="F1315" s="240" t="s">
        <v>1320</v>
      </c>
      <c r="G1315" s="40"/>
      <c r="H1315" s="40"/>
      <c r="I1315" s="241"/>
      <c r="J1315" s="40"/>
      <c r="K1315" s="40"/>
      <c r="L1315" s="44"/>
      <c r="M1315" s="242"/>
      <c r="N1315" s="243"/>
      <c r="O1315" s="91"/>
      <c r="P1315" s="91"/>
      <c r="Q1315" s="91"/>
      <c r="R1315" s="91"/>
      <c r="S1315" s="91"/>
      <c r="T1315" s="92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T1315" s="17" t="s">
        <v>180</v>
      </c>
      <c r="AU1315" s="17" t="s">
        <v>193</v>
      </c>
    </row>
    <row r="1316" s="13" customFormat="1">
      <c r="A1316" s="13"/>
      <c r="B1316" s="244"/>
      <c r="C1316" s="245"/>
      <c r="D1316" s="246" t="s">
        <v>182</v>
      </c>
      <c r="E1316" s="247" t="s">
        <v>1</v>
      </c>
      <c r="F1316" s="248" t="s">
        <v>1321</v>
      </c>
      <c r="G1316" s="245"/>
      <c r="H1316" s="247" t="s">
        <v>1</v>
      </c>
      <c r="I1316" s="249"/>
      <c r="J1316" s="245"/>
      <c r="K1316" s="245"/>
      <c r="L1316" s="250"/>
      <c r="M1316" s="251"/>
      <c r="N1316" s="252"/>
      <c r="O1316" s="252"/>
      <c r="P1316" s="252"/>
      <c r="Q1316" s="252"/>
      <c r="R1316" s="252"/>
      <c r="S1316" s="252"/>
      <c r="T1316" s="25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54" t="s">
        <v>182</v>
      </c>
      <c r="AU1316" s="254" t="s">
        <v>193</v>
      </c>
      <c r="AV1316" s="13" t="s">
        <v>83</v>
      </c>
      <c r="AW1316" s="13" t="s">
        <v>34</v>
      </c>
      <c r="AX1316" s="13" t="s">
        <v>76</v>
      </c>
      <c r="AY1316" s="254" t="s">
        <v>171</v>
      </c>
    </row>
    <row r="1317" s="13" customFormat="1">
      <c r="A1317" s="13"/>
      <c r="B1317" s="244"/>
      <c r="C1317" s="245"/>
      <c r="D1317" s="246" t="s">
        <v>182</v>
      </c>
      <c r="E1317" s="247" t="s">
        <v>1</v>
      </c>
      <c r="F1317" s="248" t="s">
        <v>184</v>
      </c>
      <c r="G1317" s="245"/>
      <c r="H1317" s="247" t="s">
        <v>1</v>
      </c>
      <c r="I1317" s="249"/>
      <c r="J1317" s="245"/>
      <c r="K1317" s="245"/>
      <c r="L1317" s="250"/>
      <c r="M1317" s="251"/>
      <c r="N1317" s="252"/>
      <c r="O1317" s="252"/>
      <c r="P1317" s="252"/>
      <c r="Q1317" s="252"/>
      <c r="R1317" s="252"/>
      <c r="S1317" s="252"/>
      <c r="T1317" s="25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54" t="s">
        <v>182</v>
      </c>
      <c r="AU1317" s="254" t="s">
        <v>193</v>
      </c>
      <c r="AV1317" s="13" t="s">
        <v>83</v>
      </c>
      <c r="AW1317" s="13" t="s">
        <v>34</v>
      </c>
      <c r="AX1317" s="13" t="s">
        <v>76</v>
      </c>
      <c r="AY1317" s="254" t="s">
        <v>171</v>
      </c>
    </row>
    <row r="1318" s="14" customFormat="1">
      <c r="A1318" s="14"/>
      <c r="B1318" s="255"/>
      <c r="C1318" s="256"/>
      <c r="D1318" s="246" t="s">
        <v>182</v>
      </c>
      <c r="E1318" s="257" t="s">
        <v>1</v>
      </c>
      <c r="F1318" s="258" t="s">
        <v>1322</v>
      </c>
      <c r="G1318" s="256"/>
      <c r="H1318" s="259">
        <v>28</v>
      </c>
      <c r="I1318" s="260"/>
      <c r="J1318" s="256"/>
      <c r="K1318" s="256"/>
      <c r="L1318" s="261"/>
      <c r="M1318" s="262"/>
      <c r="N1318" s="263"/>
      <c r="O1318" s="263"/>
      <c r="P1318" s="263"/>
      <c r="Q1318" s="263"/>
      <c r="R1318" s="263"/>
      <c r="S1318" s="263"/>
      <c r="T1318" s="26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65" t="s">
        <v>182</v>
      </c>
      <c r="AU1318" s="265" t="s">
        <v>193</v>
      </c>
      <c r="AV1318" s="14" t="s">
        <v>85</v>
      </c>
      <c r="AW1318" s="14" t="s">
        <v>34</v>
      </c>
      <c r="AX1318" s="14" t="s">
        <v>76</v>
      </c>
      <c r="AY1318" s="265" t="s">
        <v>171</v>
      </c>
    </row>
    <row r="1319" s="2" customFormat="1" ht="24.15" customHeight="1">
      <c r="A1319" s="38"/>
      <c r="B1319" s="39"/>
      <c r="C1319" s="226" t="s">
        <v>1323</v>
      </c>
      <c r="D1319" s="226" t="s">
        <v>173</v>
      </c>
      <c r="E1319" s="227" t="s">
        <v>1324</v>
      </c>
      <c r="F1319" s="228" t="s">
        <v>1325</v>
      </c>
      <c r="G1319" s="229" t="s">
        <v>492</v>
      </c>
      <c r="H1319" s="230">
        <v>20</v>
      </c>
      <c r="I1319" s="231"/>
      <c r="J1319" s="232">
        <f>ROUND(I1319*H1319,2)</f>
        <v>0</v>
      </c>
      <c r="K1319" s="228" t="s">
        <v>177</v>
      </c>
      <c r="L1319" s="44"/>
      <c r="M1319" s="233" t="s">
        <v>1</v>
      </c>
      <c r="N1319" s="234" t="s">
        <v>41</v>
      </c>
      <c r="O1319" s="91"/>
      <c r="P1319" s="235">
        <f>O1319*H1319</f>
        <v>0</v>
      </c>
      <c r="Q1319" s="235">
        <v>0</v>
      </c>
      <c r="R1319" s="235">
        <f>Q1319*H1319</f>
        <v>0</v>
      </c>
      <c r="S1319" s="235">
        <v>0.001</v>
      </c>
      <c r="T1319" s="236">
        <f>S1319*H1319</f>
        <v>0.02</v>
      </c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R1319" s="237" t="s">
        <v>178</v>
      </c>
      <c r="AT1319" s="237" t="s">
        <v>173</v>
      </c>
      <c r="AU1319" s="237" t="s">
        <v>193</v>
      </c>
      <c r="AY1319" s="17" t="s">
        <v>171</v>
      </c>
      <c r="BE1319" s="238">
        <f>IF(N1319="základní",J1319,0)</f>
        <v>0</v>
      </c>
      <c r="BF1319" s="238">
        <f>IF(N1319="snížená",J1319,0)</f>
        <v>0</v>
      </c>
      <c r="BG1319" s="238">
        <f>IF(N1319="zákl. přenesená",J1319,0)</f>
        <v>0</v>
      </c>
      <c r="BH1319" s="238">
        <f>IF(N1319="sníž. přenesená",J1319,0)</f>
        <v>0</v>
      </c>
      <c r="BI1319" s="238">
        <f>IF(N1319="nulová",J1319,0)</f>
        <v>0</v>
      </c>
      <c r="BJ1319" s="17" t="s">
        <v>83</v>
      </c>
      <c r="BK1319" s="238">
        <f>ROUND(I1319*H1319,2)</f>
        <v>0</v>
      </c>
      <c r="BL1319" s="17" t="s">
        <v>178</v>
      </c>
      <c r="BM1319" s="237" t="s">
        <v>1326</v>
      </c>
    </row>
    <row r="1320" s="2" customFormat="1">
      <c r="A1320" s="38"/>
      <c r="B1320" s="39"/>
      <c r="C1320" s="40"/>
      <c r="D1320" s="239" t="s">
        <v>180</v>
      </c>
      <c r="E1320" s="40"/>
      <c r="F1320" s="240" t="s">
        <v>1327</v>
      </c>
      <c r="G1320" s="40"/>
      <c r="H1320" s="40"/>
      <c r="I1320" s="241"/>
      <c r="J1320" s="40"/>
      <c r="K1320" s="40"/>
      <c r="L1320" s="44"/>
      <c r="M1320" s="242"/>
      <c r="N1320" s="243"/>
      <c r="O1320" s="91"/>
      <c r="P1320" s="91"/>
      <c r="Q1320" s="91"/>
      <c r="R1320" s="91"/>
      <c r="S1320" s="91"/>
      <c r="T1320" s="92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T1320" s="17" t="s">
        <v>180</v>
      </c>
      <c r="AU1320" s="17" t="s">
        <v>193</v>
      </c>
    </row>
    <row r="1321" s="13" customFormat="1">
      <c r="A1321" s="13"/>
      <c r="B1321" s="244"/>
      <c r="C1321" s="245"/>
      <c r="D1321" s="246" t="s">
        <v>182</v>
      </c>
      <c r="E1321" s="247" t="s">
        <v>1</v>
      </c>
      <c r="F1321" s="248" t="s">
        <v>1328</v>
      </c>
      <c r="G1321" s="245"/>
      <c r="H1321" s="247" t="s">
        <v>1</v>
      </c>
      <c r="I1321" s="249"/>
      <c r="J1321" s="245"/>
      <c r="K1321" s="245"/>
      <c r="L1321" s="250"/>
      <c r="M1321" s="251"/>
      <c r="N1321" s="252"/>
      <c r="O1321" s="252"/>
      <c r="P1321" s="252"/>
      <c r="Q1321" s="252"/>
      <c r="R1321" s="252"/>
      <c r="S1321" s="252"/>
      <c r="T1321" s="25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54" t="s">
        <v>182</v>
      </c>
      <c r="AU1321" s="254" t="s">
        <v>193</v>
      </c>
      <c r="AV1321" s="13" t="s">
        <v>83</v>
      </c>
      <c r="AW1321" s="13" t="s">
        <v>34</v>
      </c>
      <c r="AX1321" s="13" t="s">
        <v>76</v>
      </c>
      <c r="AY1321" s="254" t="s">
        <v>171</v>
      </c>
    </row>
    <row r="1322" s="13" customFormat="1">
      <c r="A1322" s="13"/>
      <c r="B1322" s="244"/>
      <c r="C1322" s="245"/>
      <c r="D1322" s="246" t="s">
        <v>182</v>
      </c>
      <c r="E1322" s="247" t="s">
        <v>1</v>
      </c>
      <c r="F1322" s="248" t="s">
        <v>184</v>
      </c>
      <c r="G1322" s="245"/>
      <c r="H1322" s="247" t="s">
        <v>1</v>
      </c>
      <c r="I1322" s="249"/>
      <c r="J1322" s="245"/>
      <c r="K1322" s="245"/>
      <c r="L1322" s="250"/>
      <c r="M1322" s="251"/>
      <c r="N1322" s="252"/>
      <c r="O1322" s="252"/>
      <c r="P1322" s="252"/>
      <c r="Q1322" s="252"/>
      <c r="R1322" s="252"/>
      <c r="S1322" s="252"/>
      <c r="T1322" s="25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54" t="s">
        <v>182</v>
      </c>
      <c r="AU1322" s="254" t="s">
        <v>193</v>
      </c>
      <c r="AV1322" s="13" t="s">
        <v>83</v>
      </c>
      <c r="AW1322" s="13" t="s">
        <v>34</v>
      </c>
      <c r="AX1322" s="13" t="s">
        <v>76</v>
      </c>
      <c r="AY1322" s="254" t="s">
        <v>171</v>
      </c>
    </row>
    <row r="1323" s="13" customFormat="1">
      <c r="A1323" s="13"/>
      <c r="B1323" s="244"/>
      <c r="C1323" s="245"/>
      <c r="D1323" s="246" t="s">
        <v>182</v>
      </c>
      <c r="E1323" s="247" t="s">
        <v>1</v>
      </c>
      <c r="F1323" s="248" t="s">
        <v>1329</v>
      </c>
      <c r="G1323" s="245"/>
      <c r="H1323" s="247" t="s">
        <v>1</v>
      </c>
      <c r="I1323" s="249"/>
      <c r="J1323" s="245"/>
      <c r="K1323" s="245"/>
      <c r="L1323" s="250"/>
      <c r="M1323" s="251"/>
      <c r="N1323" s="252"/>
      <c r="O1323" s="252"/>
      <c r="P1323" s="252"/>
      <c r="Q1323" s="252"/>
      <c r="R1323" s="252"/>
      <c r="S1323" s="252"/>
      <c r="T1323" s="25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54" t="s">
        <v>182</v>
      </c>
      <c r="AU1323" s="254" t="s">
        <v>193</v>
      </c>
      <c r="AV1323" s="13" t="s">
        <v>83</v>
      </c>
      <c r="AW1323" s="13" t="s">
        <v>34</v>
      </c>
      <c r="AX1323" s="13" t="s">
        <v>76</v>
      </c>
      <c r="AY1323" s="254" t="s">
        <v>171</v>
      </c>
    </row>
    <row r="1324" s="14" customFormat="1">
      <c r="A1324" s="14"/>
      <c r="B1324" s="255"/>
      <c r="C1324" s="256"/>
      <c r="D1324" s="246" t="s">
        <v>182</v>
      </c>
      <c r="E1324" s="257" t="s">
        <v>1</v>
      </c>
      <c r="F1324" s="258" t="s">
        <v>307</v>
      </c>
      <c r="G1324" s="256"/>
      <c r="H1324" s="259">
        <v>20</v>
      </c>
      <c r="I1324" s="260"/>
      <c r="J1324" s="256"/>
      <c r="K1324" s="256"/>
      <c r="L1324" s="261"/>
      <c r="M1324" s="262"/>
      <c r="N1324" s="263"/>
      <c r="O1324" s="263"/>
      <c r="P1324" s="263"/>
      <c r="Q1324" s="263"/>
      <c r="R1324" s="263"/>
      <c r="S1324" s="263"/>
      <c r="T1324" s="26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65" t="s">
        <v>182</v>
      </c>
      <c r="AU1324" s="265" t="s">
        <v>193</v>
      </c>
      <c r="AV1324" s="14" t="s">
        <v>85</v>
      </c>
      <c r="AW1324" s="14" t="s">
        <v>34</v>
      </c>
      <c r="AX1324" s="14" t="s">
        <v>76</v>
      </c>
      <c r="AY1324" s="265" t="s">
        <v>171</v>
      </c>
    </row>
    <row r="1325" s="2" customFormat="1" ht="24.15" customHeight="1">
      <c r="A1325" s="38"/>
      <c r="B1325" s="39"/>
      <c r="C1325" s="226" t="s">
        <v>1330</v>
      </c>
      <c r="D1325" s="226" t="s">
        <v>173</v>
      </c>
      <c r="E1325" s="227" t="s">
        <v>1331</v>
      </c>
      <c r="F1325" s="228" t="s">
        <v>1332</v>
      </c>
      <c r="G1325" s="229" t="s">
        <v>438</v>
      </c>
      <c r="H1325" s="230">
        <v>9</v>
      </c>
      <c r="I1325" s="231"/>
      <c r="J1325" s="232">
        <f>ROUND(I1325*H1325,2)</f>
        <v>0</v>
      </c>
      <c r="K1325" s="228" t="s">
        <v>177</v>
      </c>
      <c r="L1325" s="44"/>
      <c r="M1325" s="233" t="s">
        <v>1</v>
      </c>
      <c r="N1325" s="234" t="s">
        <v>41</v>
      </c>
      <c r="O1325" s="91"/>
      <c r="P1325" s="235">
        <f>O1325*H1325</f>
        <v>0</v>
      </c>
      <c r="Q1325" s="235">
        <v>0.00097000000000000005</v>
      </c>
      <c r="R1325" s="235">
        <f>Q1325*H1325</f>
        <v>0.0087299999999999999</v>
      </c>
      <c r="S1325" s="235">
        <v>0.0043</v>
      </c>
      <c r="T1325" s="236">
        <f>S1325*H1325</f>
        <v>0.038699999999999998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237" t="s">
        <v>178</v>
      </c>
      <c r="AT1325" s="237" t="s">
        <v>173</v>
      </c>
      <c r="AU1325" s="237" t="s">
        <v>193</v>
      </c>
      <c r="AY1325" s="17" t="s">
        <v>171</v>
      </c>
      <c r="BE1325" s="238">
        <f>IF(N1325="základní",J1325,0)</f>
        <v>0</v>
      </c>
      <c r="BF1325" s="238">
        <f>IF(N1325="snížená",J1325,0)</f>
        <v>0</v>
      </c>
      <c r="BG1325" s="238">
        <f>IF(N1325="zákl. přenesená",J1325,0)</f>
        <v>0</v>
      </c>
      <c r="BH1325" s="238">
        <f>IF(N1325="sníž. přenesená",J1325,0)</f>
        <v>0</v>
      </c>
      <c r="BI1325" s="238">
        <f>IF(N1325="nulová",J1325,0)</f>
        <v>0</v>
      </c>
      <c r="BJ1325" s="17" t="s">
        <v>83</v>
      </c>
      <c r="BK1325" s="238">
        <f>ROUND(I1325*H1325,2)</f>
        <v>0</v>
      </c>
      <c r="BL1325" s="17" t="s">
        <v>178</v>
      </c>
      <c r="BM1325" s="237" t="s">
        <v>1333</v>
      </c>
    </row>
    <row r="1326" s="2" customFormat="1">
      <c r="A1326" s="38"/>
      <c r="B1326" s="39"/>
      <c r="C1326" s="40"/>
      <c r="D1326" s="239" t="s">
        <v>180</v>
      </c>
      <c r="E1326" s="40"/>
      <c r="F1326" s="240" t="s">
        <v>1334</v>
      </c>
      <c r="G1326" s="40"/>
      <c r="H1326" s="40"/>
      <c r="I1326" s="241"/>
      <c r="J1326" s="40"/>
      <c r="K1326" s="40"/>
      <c r="L1326" s="44"/>
      <c r="M1326" s="242"/>
      <c r="N1326" s="243"/>
      <c r="O1326" s="91"/>
      <c r="P1326" s="91"/>
      <c r="Q1326" s="91"/>
      <c r="R1326" s="91"/>
      <c r="S1326" s="91"/>
      <c r="T1326" s="92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T1326" s="17" t="s">
        <v>180</v>
      </c>
      <c r="AU1326" s="17" t="s">
        <v>193</v>
      </c>
    </row>
    <row r="1327" s="13" customFormat="1">
      <c r="A1327" s="13"/>
      <c r="B1327" s="244"/>
      <c r="C1327" s="245"/>
      <c r="D1327" s="246" t="s">
        <v>182</v>
      </c>
      <c r="E1327" s="247" t="s">
        <v>1</v>
      </c>
      <c r="F1327" s="248" t="s">
        <v>183</v>
      </c>
      <c r="G1327" s="245"/>
      <c r="H1327" s="247" t="s">
        <v>1</v>
      </c>
      <c r="I1327" s="249"/>
      <c r="J1327" s="245"/>
      <c r="K1327" s="245"/>
      <c r="L1327" s="250"/>
      <c r="M1327" s="251"/>
      <c r="N1327" s="252"/>
      <c r="O1327" s="252"/>
      <c r="P1327" s="252"/>
      <c r="Q1327" s="252"/>
      <c r="R1327" s="252"/>
      <c r="S1327" s="252"/>
      <c r="T1327" s="25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54" t="s">
        <v>182</v>
      </c>
      <c r="AU1327" s="254" t="s">
        <v>193</v>
      </c>
      <c r="AV1327" s="13" t="s">
        <v>83</v>
      </c>
      <c r="AW1327" s="13" t="s">
        <v>34</v>
      </c>
      <c r="AX1327" s="13" t="s">
        <v>76</v>
      </c>
      <c r="AY1327" s="254" t="s">
        <v>171</v>
      </c>
    </row>
    <row r="1328" s="13" customFormat="1">
      <c r="A1328" s="13"/>
      <c r="B1328" s="244"/>
      <c r="C1328" s="245"/>
      <c r="D1328" s="246" t="s">
        <v>182</v>
      </c>
      <c r="E1328" s="247" t="s">
        <v>1</v>
      </c>
      <c r="F1328" s="248" t="s">
        <v>184</v>
      </c>
      <c r="G1328" s="245"/>
      <c r="H1328" s="247" t="s">
        <v>1</v>
      </c>
      <c r="I1328" s="249"/>
      <c r="J1328" s="245"/>
      <c r="K1328" s="245"/>
      <c r="L1328" s="250"/>
      <c r="M1328" s="251"/>
      <c r="N1328" s="252"/>
      <c r="O1328" s="252"/>
      <c r="P1328" s="252"/>
      <c r="Q1328" s="252"/>
      <c r="R1328" s="252"/>
      <c r="S1328" s="252"/>
      <c r="T1328" s="25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54" t="s">
        <v>182</v>
      </c>
      <c r="AU1328" s="254" t="s">
        <v>193</v>
      </c>
      <c r="AV1328" s="13" t="s">
        <v>83</v>
      </c>
      <c r="AW1328" s="13" t="s">
        <v>34</v>
      </c>
      <c r="AX1328" s="13" t="s">
        <v>76</v>
      </c>
      <c r="AY1328" s="254" t="s">
        <v>171</v>
      </c>
    </row>
    <row r="1329" s="13" customFormat="1">
      <c r="A1329" s="13"/>
      <c r="B1329" s="244"/>
      <c r="C1329" s="245"/>
      <c r="D1329" s="246" t="s">
        <v>182</v>
      </c>
      <c r="E1329" s="247" t="s">
        <v>1</v>
      </c>
      <c r="F1329" s="248" t="s">
        <v>386</v>
      </c>
      <c r="G1329" s="245"/>
      <c r="H1329" s="247" t="s">
        <v>1</v>
      </c>
      <c r="I1329" s="249"/>
      <c r="J1329" s="245"/>
      <c r="K1329" s="245"/>
      <c r="L1329" s="250"/>
      <c r="M1329" s="251"/>
      <c r="N1329" s="252"/>
      <c r="O1329" s="252"/>
      <c r="P1329" s="252"/>
      <c r="Q1329" s="252"/>
      <c r="R1329" s="252"/>
      <c r="S1329" s="252"/>
      <c r="T1329" s="25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54" t="s">
        <v>182</v>
      </c>
      <c r="AU1329" s="254" t="s">
        <v>193</v>
      </c>
      <c r="AV1329" s="13" t="s">
        <v>83</v>
      </c>
      <c r="AW1329" s="13" t="s">
        <v>34</v>
      </c>
      <c r="AX1329" s="13" t="s">
        <v>76</v>
      </c>
      <c r="AY1329" s="254" t="s">
        <v>171</v>
      </c>
    </row>
    <row r="1330" s="14" customFormat="1">
      <c r="A1330" s="14"/>
      <c r="B1330" s="255"/>
      <c r="C1330" s="256"/>
      <c r="D1330" s="246" t="s">
        <v>182</v>
      </c>
      <c r="E1330" s="257" t="s">
        <v>1</v>
      </c>
      <c r="F1330" s="258" t="s">
        <v>1335</v>
      </c>
      <c r="G1330" s="256"/>
      <c r="H1330" s="259">
        <v>9</v>
      </c>
      <c r="I1330" s="260"/>
      <c r="J1330" s="256"/>
      <c r="K1330" s="256"/>
      <c r="L1330" s="261"/>
      <c r="M1330" s="262"/>
      <c r="N1330" s="263"/>
      <c r="O1330" s="263"/>
      <c r="P1330" s="263"/>
      <c r="Q1330" s="263"/>
      <c r="R1330" s="263"/>
      <c r="S1330" s="263"/>
      <c r="T1330" s="26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65" t="s">
        <v>182</v>
      </c>
      <c r="AU1330" s="265" t="s">
        <v>193</v>
      </c>
      <c r="AV1330" s="14" t="s">
        <v>85</v>
      </c>
      <c r="AW1330" s="14" t="s">
        <v>34</v>
      </c>
      <c r="AX1330" s="14" t="s">
        <v>76</v>
      </c>
      <c r="AY1330" s="265" t="s">
        <v>171</v>
      </c>
    </row>
    <row r="1331" s="2" customFormat="1" ht="24.15" customHeight="1">
      <c r="A1331" s="38"/>
      <c r="B1331" s="39"/>
      <c r="C1331" s="226" t="s">
        <v>1336</v>
      </c>
      <c r="D1331" s="226" t="s">
        <v>173</v>
      </c>
      <c r="E1331" s="227" t="s">
        <v>1337</v>
      </c>
      <c r="F1331" s="228" t="s">
        <v>1338</v>
      </c>
      <c r="G1331" s="229" t="s">
        <v>438</v>
      </c>
      <c r="H1331" s="230">
        <v>6</v>
      </c>
      <c r="I1331" s="231"/>
      <c r="J1331" s="232">
        <f>ROUND(I1331*H1331,2)</f>
        <v>0</v>
      </c>
      <c r="K1331" s="228" t="s">
        <v>177</v>
      </c>
      <c r="L1331" s="44"/>
      <c r="M1331" s="233" t="s">
        <v>1</v>
      </c>
      <c r="N1331" s="234" t="s">
        <v>41</v>
      </c>
      <c r="O1331" s="91"/>
      <c r="P1331" s="235">
        <f>O1331*H1331</f>
        <v>0</v>
      </c>
      <c r="Q1331" s="235">
        <v>0.00123</v>
      </c>
      <c r="R1331" s="235">
        <f>Q1331*H1331</f>
        <v>0.0073799999999999994</v>
      </c>
      <c r="S1331" s="235">
        <v>0.017000000000000001</v>
      </c>
      <c r="T1331" s="236">
        <f>S1331*H1331</f>
        <v>0.10200000000000001</v>
      </c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R1331" s="237" t="s">
        <v>178</v>
      </c>
      <c r="AT1331" s="237" t="s">
        <v>173</v>
      </c>
      <c r="AU1331" s="237" t="s">
        <v>193</v>
      </c>
      <c r="AY1331" s="17" t="s">
        <v>171</v>
      </c>
      <c r="BE1331" s="238">
        <f>IF(N1331="základní",J1331,0)</f>
        <v>0</v>
      </c>
      <c r="BF1331" s="238">
        <f>IF(N1331="snížená",J1331,0)</f>
        <v>0</v>
      </c>
      <c r="BG1331" s="238">
        <f>IF(N1331="zákl. přenesená",J1331,0)</f>
        <v>0</v>
      </c>
      <c r="BH1331" s="238">
        <f>IF(N1331="sníž. přenesená",J1331,0)</f>
        <v>0</v>
      </c>
      <c r="BI1331" s="238">
        <f>IF(N1331="nulová",J1331,0)</f>
        <v>0</v>
      </c>
      <c r="BJ1331" s="17" t="s">
        <v>83</v>
      </c>
      <c r="BK1331" s="238">
        <f>ROUND(I1331*H1331,2)</f>
        <v>0</v>
      </c>
      <c r="BL1331" s="17" t="s">
        <v>178</v>
      </c>
      <c r="BM1331" s="237" t="s">
        <v>1339</v>
      </c>
    </row>
    <row r="1332" s="2" customFormat="1">
      <c r="A1332" s="38"/>
      <c r="B1332" s="39"/>
      <c r="C1332" s="40"/>
      <c r="D1332" s="239" t="s">
        <v>180</v>
      </c>
      <c r="E1332" s="40"/>
      <c r="F1332" s="240" t="s">
        <v>1340</v>
      </c>
      <c r="G1332" s="40"/>
      <c r="H1332" s="40"/>
      <c r="I1332" s="241"/>
      <c r="J1332" s="40"/>
      <c r="K1332" s="40"/>
      <c r="L1332" s="44"/>
      <c r="M1332" s="242"/>
      <c r="N1332" s="243"/>
      <c r="O1332" s="91"/>
      <c r="P1332" s="91"/>
      <c r="Q1332" s="91"/>
      <c r="R1332" s="91"/>
      <c r="S1332" s="91"/>
      <c r="T1332" s="92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T1332" s="17" t="s">
        <v>180</v>
      </c>
      <c r="AU1332" s="17" t="s">
        <v>193</v>
      </c>
    </row>
    <row r="1333" s="13" customFormat="1">
      <c r="A1333" s="13"/>
      <c r="B1333" s="244"/>
      <c r="C1333" s="245"/>
      <c r="D1333" s="246" t="s">
        <v>182</v>
      </c>
      <c r="E1333" s="247" t="s">
        <v>1</v>
      </c>
      <c r="F1333" s="248" t="s">
        <v>183</v>
      </c>
      <c r="G1333" s="245"/>
      <c r="H1333" s="247" t="s">
        <v>1</v>
      </c>
      <c r="I1333" s="249"/>
      <c r="J1333" s="245"/>
      <c r="K1333" s="245"/>
      <c r="L1333" s="250"/>
      <c r="M1333" s="251"/>
      <c r="N1333" s="252"/>
      <c r="O1333" s="252"/>
      <c r="P1333" s="252"/>
      <c r="Q1333" s="252"/>
      <c r="R1333" s="252"/>
      <c r="S1333" s="252"/>
      <c r="T1333" s="25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54" t="s">
        <v>182</v>
      </c>
      <c r="AU1333" s="254" t="s">
        <v>193</v>
      </c>
      <c r="AV1333" s="13" t="s">
        <v>83</v>
      </c>
      <c r="AW1333" s="13" t="s">
        <v>34</v>
      </c>
      <c r="AX1333" s="13" t="s">
        <v>76</v>
      </c>
      <c r="AY1333" s="254" t="s">
        <v>171</v>
      </c>
    </row>
    <row r="1334" s="13" customFormat="1">
      <c r="A1334" s="13"/>
      <c r="B1334" s="244"/>
      <c r="C1334" s="245"/>
      <c r="D1334" s="246" t="s">
        <v>182</v>
      </c>
      <c r="E1334" s="247" t="s">
        <v>1</v>
      </c>
      <c r="F1334" s="248" t="s">
        <v>1169</v>
      </c>
      <c r="G1334" s="245"/>
      <c r="H1334" s="247" t="s">
        <v>1</v>
      </c>
      <c r="I1334" s="249"/>
      <c r="J1334" s="245"/>
      <c r="K1334" s="245"/>
      <c r="L1334" s="250"/>
      <c r="M1334" s="251"/>
      <c r="N1334" s="252"/>
      <c r="O1334" s="252"/>
      <c r="P1334" s="252"/>
      <c r="Q1334" s="252"/>
      <c r="R1334" s="252"/>
      <c r="S1334" s="252"/>
      <c r="T1334" s="25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54" t="s">
        <v>182</v>
      </c>
      <c r="AU1334" s="254" t="s">
        <v>193</v>
      </c>
      <c r="AV1334" s="13" t="s">
        <v>83</v>
      </c>
      <c r="AW1334" s="13" t="s">
        <v>34</v>
      </c>
      <c r="AX1334" s="13" t="s">
        <v>76</v>
      </c>
      <c r="AY1334" s="254" t="s">
        <v>171</v>
      </c>
    </row>
    <row r="1335" s="13" customFormat="1">
      <c r="A1335" s="13"/>
      <c r="B1335" s="244"/>
      <c r="C1335" s="245"/>
      <c r="D1335" s="246" t="s">
        <v>182</v>
      </c>
      <c r="E1335" s="247" t="s">
        <v>1</v>
      </c>
      <c r="F1335" s="248" t="s">
        <v>184</v>
      </c>
      <c r="G1335" s="245"/>
      <c r="H1335" s="247" t="s">
        <v>1</v>
      </c>
      <c r="I1335" s="249"/>
      <c r="J1335" s="245"/>
      <c r="K1335" s="245"/>
      <c r="L1335" s="250"/>
      <c r="M1335" s="251"/>
      <c r="N1335" s="252"/>
      <c r="O1335" s="252"/>
      <c r="P1335" s="252"/>
      <c r="Q1335" s="252"/>
      <c r="R1335" s="252"/>
      <c r="S1335" s="252"/>
      <c r="T1335" s="25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54" t="s">
        <v>182</v>
      </c>
      <c r="AU1335" s="254" t="s">
        <v>193</v>
      </c>
      <c r="AV1335" s="13" t="s">
        <v>83</v>
      </c>
      <c r="AW1335" s="13" t="s">
        <v>34</v>
      </c>
      <c r="AX1335" s="13" t="s">
        <v>76</v>
      </c>
      <c r="AY1335" s="254" t="s">
        <v>171</v>
      </c>
    </row>
    <row r="1336" s="14" customFormat="1">
      <c r="A1336" s="14"/>
      <c r="B1336" s="255"/>
      <c r="C1336" s="256"/>
      <c r="D1336" s="246" t="s">
        <v>182</v>
      </c>
      <c r="E1336" s="257" t="s">
        <v>1</v>
      </c>
      <c r="F1336" s="258" t="s">
        <v>1341</v>
      </c>
      <c r="G1336" s="256"/>
      <c r="H1336" s="259">
        <v>6</v>
      </c>
      <c r="I1336" s="260"/>
      <c r="J1336" s="256"/>
      <c r="K1336" s="256"/>
      <c r="L1336" s="261"/>
      <c r="M1336" s="262"/>
      <c r="N1336" s="263"/>
      <c r="O1336" s="263"/>
      <c r="P1336" s="263"/>
      <c r="Q1336" s="263"/>
      <c r="R1336" s="263"/>
      <c r="S1336" s="263"/>
      <c r="T1336" s="26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65" t="s">
        <v>182</v>
      </c>
      <c r="AU1336" s="265" t="s">
        <v>193</v>
      </c>
      <c r="AV1336" s="14" t="s">
        <v>85</v>
      </c>
      <c r="AW1336" s="14" t="s">
        <v>34</v>
      </c>
      <c r="AX1336" s="14" t="s">
        <v>76</v>
      </c>
      <c r="AY1336" s="265" t="s">
        <v>171</v>
      </c>
    </row>
    <row r="1337" s="2" customFormat="1" ht="24.15" customHeight="1">
      <c r="A1337" s="38"/>
      <c r="B1337" s="39"/>
      <c r="C1337" s="226" t="s">
        <v>1342</v>
      </c>
      <c r="D1337" s="226" t="s">
        <v>173</v>
      </c>
      <c r="E1337" s="227" t="s">
        <v>1343</v>
      </c>
      <c r="F1337" s="228" t="s">
        <v>1344</v>
      </c>
      <c r="G1337" s="229" t="s">
        <v>438</v>
      </c>
      <c r="H1337" s="230">
        <v>4.5</v>
      </c>
      <c r="I1337" s="231"/>
      <c r="J1337" s="232">
        <f>ROUND(I1337*H1337,2)</f>
        <v>0</v>
      </c>
      <c r="K1337" s="228" t="s">
        <v>177</v>
      </c>
      <c r="L1337" s="44"/>
      <c r="M1337" s="233" t="s">
        <v>1</v>
      </c>
      <c r="N1337" s="234" t="s">
        <v>41</v>
      </c>
      <c r="O1337" s="91"/>
      <c r="P1337" s="235">
        <f>O1337*H1337</f>
        <v>0</v>
      </c>
      <c r="Q1337" s="235">
        <v>0.00147</v>
      </c>
      <c r="R1337" s="235">
        <f>Q1337*H1337</f>
        <v>0.0066149999999999994</v>
      </c>
      <c r="S1337" s="235">
        <v>0.039</v>
      </c>
      <c r="T1337" s="236">
        <f>S1337*H1337</f>
        <v>0.17549999999999999</v>
      </c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R1337" s="237" t="s">
        <v>178</v>
      </c>
      <c r="AT1337" s="237" t="s">
        <v>173</v>
      </c>
      <c r="AU1337" s="237" t="s">
        <v>193</v>
      </c>
      <c r="AY1337" s="17" t="s">
        <v>171</v>
      </c>
      <c r="BE1337" s="238">
        <f>IF(N1337="základní",J1337,0)</f>
        <v>0</v>
      </c>
      <c r="BF1337" s="238">
        <f>IF(N1337="snížená",J1337,0)</f>
        <v>0</v>
      </c>
      <c r="BG1337" s="238">
        <f>IF(N1337="zákl. přenesená",J1337,0)</f>
        <v>0</v>
      </c>
      <c r="BH1337" s="238">
        <f>IF(N1337="sníž. přenesená",J1337,0)</f>
        <v>0</v>
      </c>
      <c r="BI1337" s="238">
        <f>IF(N1337="nulová",J1337,0)</f>
        <v>0</v>
      </c>
      <c r="BJ1337" s="17" t="s">
        <v>83</v>
      </c>
      <c r="BK1337" s="238">
        <f>ROUND(I1337*H1337,2)</f>
        <v>0</v>
      </c>
      <c r="BL1337" s="17" t="s">
        <v>178</v>
      </c>
      <c r="BM1337" s="237" t="s">
        <v>1345</v>
      </c>
    </row>
    <row r="1338" s="2" customFormat="1">
      <c r="A1338" s="38"/>
      <c r="B1338" s="39"/>
      <c r="C1338" s="40"/>
      <c r="D1338" s="239" t="s">
        <v>180</v>
      </c>
      <c r="E1338" s="40"/>
      <c r="F1338" s="240" t="s">
        <v>1346</v>
      </c>
      <c r="G1338" s="40"/>
      <c r="H1338" s="40"/>
      <c r="I1338" s="241"/>
      <c r="J1338" s="40"/>
      <c r="K1338" s="40"/>
      <c r="L1338" s="44"/>
      <c r="M1338" s="242"/>
      <c r="N1338" s="243"/>
      <c r="O1338" s="91"/>
      <c r="P1338" s="91"/>
      <c r="Q1338" s="91"/>
      <c r="R1338" s="91"/>
      <c r="S1338" s="91"/>
      <c r="T1338" s="92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T1338" s="17" t="s">
        <v>180</v>
      </c>
      <c r="AU1338" s="17" t="s">
        <v>193</v>
      </c>
    </row>
    <row r="1339" s="13" customFormat="1">
      <c r="A1339" s="13"/>
      <c r="B1339" s="244"/>
      <c r="C1339" s="245"/>
      <c r="D1339" s="246" t="s">
        <v>182</v>
      </c>
      <c r="E1339" s="247" t="s">
        <v>1</v>
      </c>
      <c r="F1339" s="248" t="s">
        <v>1168</v>
      </c>
      <c r="G1339" s="245"/>
      <c r="H1339" s="247" t="s">
        <v>1</v>
      </c>
      <c r="I1339" s="249"/>
      <c r="J1339" s="245"/>
      <c r="K1339" s="245"/>
      <c r="L1339" s="250"/>
      <c r="M1339" s="251"/>
      <c r="N1339" s="252"/>
      <c r="O1339" s="252"/>
      <c r="P1339" s="252"/>
      <c r="Q1339" s="252"/>
      <c r="R1339" s="252"/>
      <c r="S1339" s="252"/>
      <c r="T1339" s="25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54" t="s">
        <v>182</v>
      </c>
      <c r="AU1339" s="254" t="s">
        <v>193</v>
      </c>
      <c r="AV1339" s="13" t="s">
        <v>83</v>
      </c>
      <c r="AW1339" s="13" t="s">
        <v>34</v>
      </c>
      <c r="AX1339" s="13" t="s">
        <v>76</v>
      </c>
      <c r="AY1339" s="254" t="s">
        <v>171</v>
      </c>
    </row>
    <row r="1340" s="13" customFormat="1">
      <c r="A1340" s="13"/>
      <c r="B1340" s="244"/>
      <c r="C1340" s="245"/>
      <c r="D1340" s="246" t="s">
        <v>182</v>
      </c>
      <c r="E1340" s="247" t="s">
        <v>1</v>
      </c>
      <c r="F1340" s="248" t="s">
        <v>1169</v>
      </c>
      <c r="G1340" s="245"/>
      <c r="H1340" s="247" t="s">
        <v>1</v>
      </c>
      <c r="I1340" s="249"/>
      <c r="J1340" s="245"/>
      <c r="K1340" s="245"/>
      <c r="L1340" s="250"/>
      <c r="M1340" s="251"/>
      <c r="N1340" s="252"/>
      <c r="O1340" s="252"/>
      <c r="P1340" s="252"/>
      <c r="Q1340" s="252"/>
      <c r="R1340" s="252"/>
      <c r="S1340" s="252"/>
      <c r="T1340" s="25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54" t="s">
        <v>182</v>
      </c>
      <c r="AU1340" s="254" t="s">
        <v>193</v>
      </c>
      <c r="AV1340" s="13" t="s">
        <v>83</v>
      </c>
      <c r="AW1340" s="13" t="s">
        <v>34</v>
      </c>
      <c r="AX1340" s="13" t="s">
        <v>76</v>
      </c>
      <c r="AY1340" s="254" t="s">
        <v>171</v>
      </c>
    </row>
    <row r="1341" s="13" customFormat="1">
      <c r="A1341" s="13"/>
      <c r="B1341" s="244"/>
      <c r="C1341" s="245"/>
      <c r="D1341" s="246" t="s">
        <v>182</v>
      </c>
      <c r="E1341" s="247" t="s">
        <v>1</v>
      </c>
      <c r="F1341" s="248" t="s">
        <v>184</v>
      </c>
      <c r="G1341" s="245"/>
      <c r="H1341" s="247" t="s">
        <v>1</v>
      </c>
      <c r="I1341" s="249"/>
      <c r="J1341" s="245"/>
      <c r="K1341" s="245"/>
      <c r="L1341" s="250"/>
      <c r="M1341" s="251"/>
      <c r="N1341" s="252"/>
      <c r="O1341" s="252"/>
      <c r="P1341" s="252"/>
      <c r="Q1341" s="252"/>
      <c r="R1341" s="252"/>
      <c r="S1341" s="252"/>
      <c r="T1341" s="25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54" t="s">
        <v>182</v>
      </c>
      <c r="AU1341" s="254" t="s">
        <v>193</v>
      </c>
      <c r="AV1341" s="13" t="s">
        <v>83</v>
      </c>
      <c r="AW1341" s="13" t="s">
        <v>34</v>
      </c>
      <c r="AX1341" s="13" t="s">
        <v>76</v>
      </c>
      <c r="AY1341" s="254" t="s">
        <v>171</v>
      </c>
    </row>
    <row r="1342" s="14" customFormat="1">
      <c r="A1342" s="14"/>
      <c r="B1342" s="255"/>
      <c r="C1342" s="256"/>
      <c r="D1342" s="246" t="s">
        <v>182</v>
      </c>
      <c r="E1342" s="257" t="s">
        <v>1</v>
      </c>
      <c r="F1342" s="258" t="s">
        <v>1347</v>
      </c>
      <c r="G1342" s="256"/>
      <c r="H1342" s="259">
        <v>4.5</v>
      </c>
      <c r="I1342" s="260"/>
      <c r="J1342" s="256"/>
      <c r="K1342" s="256"/>
      <c r="L1342" s="261"/>
      <c r="M1342" s="262"/>
      <c r="N1342" s="263"/>
      <c r="O1342" s="263"/>
      <c r="P1342" s="263"/>
      <c r="Q1342" s="263"/>
      <c r="R1342" s="263"/>
      <c r="S1342" s="263"/>
      <c r="T1342" s="26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65" t="s">
        <v>182</v>
      </c>
      <c r="AU1342" s="265" t="s">
        <v>193</v>
      </c>
      <c r="AV1342" s="14" t="s">
        <v>85</v>
      </c>
      <c r="AW1342" s="14" t="s">
        <v>34</v>
      </c>
      <c r="AX1342" s="14" t="s">
        <v>76</v>
      </c>
      <c r="AY1342" s="265" t="s">
        <v>171</v>
      </c>
    </row>
    <row r="1343" s="2" customFormat="1" ht="24.15" customHeight="1">
      <c r="A1343" s="38"/>
      <c r="B1343" s="39"/>
      <c r="C1343" s="226" t="s">
        <v>1348</v>
      </c>
      <c r="D1343" s="226" t="s">
        <v>173</v>
      </c>
      <c r="E1343" s="227" t="s">
        <v>1349</v>
      </c>
      <c r="F1343" s="228" t="s">
        <v>1350</v>
      </c>
      <c r="G1343" s="229" t="s">
        <v>438</v>
      </c>
      <c r="H1343" s="230">
        <v>2</v>
      </c>
      <c r="I1343" s="231"/>
      <c r="J1343" s="232">
        <f>ROUND(I1343*H1343,2)</f>
        <v>0</v>
      </c>
      <c r="K1343" s="228" t="s">
        <v>177</v>
      </c>
      <c r="L1343" s="44"/>
      <c r="M1343" s="233" t="s">
        <v>1</v>
      </c>
      <c r="N1343" s="234" t="s">
        <v>41</v>
      </c>
      <c r="O1343" s="91"/>
      <c r="P1343" s="235">
        <f>O1343*H1343</f>
        <v>0</v>
      </c>
      <c r="Q1343" s="235">
        <v>0.00281</v>
      </c>
      <c r="R1343" s="235">
        <f>Q1343*H1343</f>
        <v>0.00562</v>
      </c>
      <c r="S1343" s="235">
        <v>0.069000000000000006</v>
      </c>
      <c r="T1343" s="236">
        <f>S1343*H1343</f>
        <v>0.13800000000000001</v>
      </c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R1343" s="237" t="s">
        <v>178</v>
      </c>
      <c r="AT1343" s="237" t="s">
        <v>173</v>
      </c>
      <c r="AU1343" s="237" t="s">
        <v>193</v>
      </c>
      <c r="AY1343" s="17" t="s">
        <v>171</v>
      </c>
      <c r="BE1343" s="238">
        <f>IF(N1343="základní",J1343,0)</f>
        <v>0</v>
      </c>
      <c r="BF1343" s="238">
        <f>IF(N1343="snížená",J1343,0)</f>
        <v>0</v>
      </c>
      <c r="BG1343" s="238">
        <f>IF(N1343="zákl. přenesená",J1343,0)</f>
        <v>0</v>
      </c>
      <c r="BH1343" s="238">
        <f>IF(N1343="sníž. přenesená",J1343,0)</f>
        <v>0</v>
      </c>
      <c r="BI1343" s="238">
        <f>IF(N1343="nulová",J1343,0)</f>
        <v>0</v>
      </c>
      <c r="BJ1343" s="17" t="s">
        <v>83</v>
      </c>
      <c r="BK1343" s="238">
        <f>ROUND(I1343*H1343,2)</f>
        <v>0</v>
      </c>
      <c r="BL1343" s="17" t="s">
        <v>178</v>
      </c>
      <c r="BM1343" s="237" t="s">
        <v>1351</v>
      </c>
    </row>
    <row r="1344" s="2" customFormat="1">
      <c r="A1344" s="38"/>
      <c r="B1344" s="39"/>
      <c r="C1344" s="40"/>
      <c r="D1344" s="239" t="s">
        <v>180</v>
      </c>
      <c r="E1344" s="40"/>
      <c r="F1344" s="240" t="s">
        <v>1352</v>
      </c>
      <c r="G1344" s="40"/>
      <c r="H1344" s="40"/>
      <c r="I1344" s="241"/>
      <c r="J1344" s="40"/>
      <c r="K1344" s="40"/>
      <c r="L1344" s="44"/>
      <c r="M1344" s="242"/>
      <c r="N1344" s="243"/>
      <c r="O1344" s="91"/>
      <c r="P1344" s="91"/>
      <c r="Q1344" s="91"/>
      <c r="R1344" s="91"/>
      <c r="S1344" s="91"/>
      <c r="T1344" s="92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T1344" s="17" t="s">
        <v>180</v>
      </c>
      <c r="AU1344" s="17" t="s">
        <v>193</v>
      </c>
    </row>
    <row r="1345" s="13" customFormat="1">
      <c r="A1345" s="13"/>
      <c r="B1345" s="244"/>
      <c r="C1345" s="245"/>
      <c r="D1345" s="246" t="s">
        <v>182</v>
      </c>
      <c r="E1345" s="247" t="s">
        <v>1</v>
      </c>
      <c r="F1345" s="248" t="s">
        <v>1168</v>
      </c>
      <c r="G1345" s="245"/>
      <c r="H1345" s="247" t="s">
        <v>1</v>
      </c>
      <c r="I1345" s="249"/>
      <c r="J1345" s="245"/>
      <c r="K1345" s="245"/>
      <c r="L1345" s="250"/>
      <c r="M1345" s="251"/>
      <c r="N1345" s="252"/>
      <c r="O1345" s="252"/>
      <c r="P1345" s="252"/>
      <c r="Q1345" s="252"/>
      <c r="R1345" s="252"/>
      <c r="S1345" s="252"/>
      <c r="T1345" s="25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54" t="s">
        <v>182</v>
      </c>
      <c r="AU1345" s="254" t="s">
        <v>193</v>
      </c>
      <c r="AV1345" s="13" t="s">
        <v>83</v>
      </c>
      <c r="AW1345" s="13" t="s">
        <v>34</v>
      </c>
      <c r="AX1345" s="13" t="s">
        <v>76</v>
      </c>
      <c r="AY1345" s="254" t="s">
        <v>171</v>
      </c>
    </row>
    <row r="1346" s="13" customFormat="1">
      <c r="A1346" s="13"/>
      <c r="B1346" s="244"/>
      <c r="C1346" s="245"/>
      <c r="D1346" s="246" t="s">
        <v>182</v>
      </c>
      <c r="E1346" s="247" t="s">
        <v>1</v>
      </c>
      <c r="F1346" s="248" t="s">
        <v>1169</v>
      </c>
      <c r="G1346" s="245"/>
      <c r="H1346" s="247" t="s">
        <v>1</v>
      </c>
      <c r="I1346" s="249"/>
      <c r="J1346" s="245"/>
      <c r="K1346" s="245"/>
      <c r="L1346" s="250"/>
      <c r="M1346" s="251"/>
      <c r="N1346" s="252"/>
      <c r="O1346" s="252"/>
      <c r="P1346" s="252"/>
      <c r="Q1346" s="252"/>
      <c r="R1346" s="252"/>
      <c r="S1346" s="252"/>
      <c r="T1346" s="25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54" t="s">
        <v>182</v>
      </c>
      <c r="AU1346" s="254" t="s">
        <v>193</v>
      </c>
      <c r="AV1346" s="13" t="s">
        <v>83</v>
      </c>
      <c r="AW1346" s="13" t="s">
        <v>34</v>
      </c>
      <c r="AX1346" s="13" t="s">
        <v>76</v>
      </c>
      <c r="AY1346" s="254" t="s">
        <v>171</v>
      </c>
    </row>
    <row r="1347" s="13" customFormat="1">
      <c r="A1347" s="13"/>
      <c r="B1347" s="244"/>
      <c r="C1347" s="245"/>
      <c r="D1347" s="246" t="s">
        <v>182</v>
      </c>
      <c r="E1347" s="247" t="s">
        <v>1</v>
      </c>
      <c r="F1347" s="248" t="s">
        <v>184</v>
      </c>
      <c r="G1347" s="245"/>
      <c r="H1347" s="247" t="s">
        <v>1</v>
      </c>
      <c r="I1347" s="249"/>
      <c r="J1347" s="245"/>
      <c r="K1347" s="245"/>
      <c r="L1347" s="250"/>
      <c r="M1347" s="251"/>
      <c r="N1347" s="252"/>
      <c r="O1347" s="252"/>
      <c r="P1347" s="252"/>
      <c r="Q1347" s="252"/>
      <c r="R1347" s="252"/>
      <c r="S1347" s="252"/>
      <c r="T1347" s="25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54" t="s">
        <v>182</v>
      </c>
      <c r="AU1347" s="254" t="s">
        <v>193</v>
      </c>
      <c r="AV1347" s="13" t="s">
        <v>83</v>
      </c>
      <c r="AW1347" s="13" t="s">
        <v>34</v>
      </c>
      <c r="AX1347" s="13" t="s">
        <v>76</v>
      </c>
      <c r="AY1347" s="254" t="s">
        <v>171</v>
      </c>
    </row>
    <row r="1348" s="14" customFormat="1">
      <c r="A1348" s="14"/>
      <c r="B1348" s="255"/>
      <c r="C1348" s="256"/>
      <c r="D1348" s="246" t="s">
        <v>182</v>
      </c>
      <c r="E1348" s="257" t="s">
        <v>1</v>
      </c>
      <c r="F1348" s="258" t="s">
        <v>1353</v>
      </c>
      <c r="G1348" s="256"/>
      <c r="H1348" s="259">
        <v>2</v>
      </c>
      <c r="I1348" s="260"/>
      <c r="J1348" s="256"/>
      <c r="K1348" s="256"/>
      <c r="L1348" s="261"/>
      <c r="M1348" s="262"/>
      <c r="N1348" s="263"/>
      <c r="O1348" s="263"/>
      <c r="P1348" s="263"/>
      <c r="Q1348" s="263"/>
      <c r="R1348" s="263"/>
      <c r="S1348" s="263"/>
      <c r="T1348" s="26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65" t="s">
        <v>182</v>
      </c>
      <c r="AU1348" s="265" t="s">
        <v>193</v>
      </c>
      <c r="AV1348" s="14" t="s">
        <v>85</v>
      </c>
      <c r="AW1348" s="14" t="s">
        <v>34</v>
      </c>
      <c r="AX1348" s="14" t="s">
        <v>76</v>
      </c>
      <c r="AY1348" s="265" t="s">
        <v>171</v>
      </c>
    </row>
    <row r="1349" s="2" customFormat="1" ht="24.15" customHeight="1">
      <c r="A1349" s="38"/>
      <c r="B1349" s="39"/>
      <c r="C1349" s="226" t="s">
        <v>1354</v>
      </c>
      <c r="D1349" s="226" t="s">
        <v>173</v>
      </c>
      <c r="E1349" s="227" t="s">
        <v>1355</v>
      </c>
      <c r="F1349" s="228" t="s">
        <v>1356</v>
      </c>
      <c r="G1349" s="229" t="s">
        <v>438</v>
      </c>
      <c r="H1349" s="230">
        <v>1.5</v>
      </c>
      <c r="I1349" s="231"/>
      <c r="J1349" s="232">
        <f>ROUND(I1349*H1349,2)</f>
        <v>0</v>
      </c>
      <c r="K1349" s="228" t="s">
        <v>177</v>
      </c>
      <c r="L1349" s="44"/>
      <c r="M1349" s="233" t="s">
        <v>1</v>
      </c>
      <c r="N1349" s="234" t="s">
        <v>41</v>
      </c>
      <c r="O1349" s="91"/>
      <c r="P1349" s="235">
        <f>O1349*H1349</f>
        <v>0</v>
      </c>
      <c r="Q1349" s="235">
        <v>0.0035999999999999999</v>
      </c>
      <c r="R1349" s="235">
        <f>Q1349*H1349</f>
        <v>0.0054000000000000003</v>
      </c>
      <c r="S1349" s="235">
        <v>0.16</v>
      </c>
      <c r="T1349" s="236">
        <f>S1349*H1349</f>
        <v>0.23999999999999999</v>
      </c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R1349" s="237" t="s">
        <v>178</v>
      </c>
      <c r="AT1349" s="237" t="s">
        <v>173</v>
      </c>
      <c r="AU1349" s="237" t="s">
        <v>193</v>
      </c>
      <c r="AY1349" s="17" t="s">
        <v>171</v>
      </c>
      <c r="BE1349" s="238">
        <f>IF(N1349="základní",J1349,0)</f>
        <v>0</v>
      </c>
      <c r="BF1349" s="238">
        <f>IF(N1349="snížená",J1349,0)</f>
        <v>0</v>
      </c>
      <c r="BG1349" s="238">
        <f>IF(N1349="zákl. přenesená",J1349,0)</f>
        <v>0</v>
      </c>
      <c r="BH1349" s="238">
        <f>IF(N1349="sníž. přenesená",J1349,0)</f>
        <v>0</v>
      </c>
      <c r="BI1349" s="238">
        <f>IF(N1349="nulová",J1349,0)</f>
        <v>0</v>
      </c>
      <c r="BJ1349" s="17" t="s">
        <v>83</v>
      </c>
      <c r="BK1349" s="238">
        <f>ROUND(I1349*H1349,2)</f>
        <v>0</v>
      </c>
      <c r="BL1349" s="17" t="s">
        <v>178</v>
      </c>
      <c r="BM1349" s="237" t="s">
        <v>1357</v>
      </c>
    </row>
    <row r="1350" s="2" customFormat="1">
      <c r="A1350" s="38"/>
      <c r="B1350" s="39"/>
      <c r="C1350" s="40"/>
      <c r="D1350" s="239" t="s">
        <v>180</v>
      </c>
      <c r="E1350" s="40"/>
      <c r="F1350" s="240" t="s">
        <v>1358</v>
      </c>
      <c r="G1350" s="40"/>
      <c r="H1350" s="40"/>
      <c r="I1350" s="241"/>
      <c r="J1350" s="40"/>
      <c r="K1350" s="40"/>
      <c r="L1350" s="44"/>
      <c r="M1350" s="242"/>
      <c r="N1350" s="243"/>
      <c r="O1350" s="91"/>
      <c r="P1350" s="91"/>
      <c r="Q1350" s="91"/>
      <c r="R1350" s="91"/>
      <c r="S1350" s="91"/>
      <c r="T1350" s="92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T1350" s="17" t="s">
        <v>180</v>
      </c>
      <c r="AU1350" s="17" t="s">
        <v>193</v>
      </c>
    </row>
    <row r="1351" s="13" customFormat="1">
      <c r="A1351" s="13"/>
      <c r="B1351" s="244"/>
      <c r="C1351" s="245"/>
      <c r="D1351" s="246" t="s">
        <v>182</v>
      </c>
      <c r="E1351" s="247" t="s">
        <v>1</v>
      </c>
      <c r="F1351" s="248" t="s">
        <v>1168</v>
      </c>
      <c r="G1351" s="245"/>
      <c r="H1351" s="247" t="s">
        <v>1</v>
      </c>
      <c r="I1351" s="249"/>
      <c r="J1351" s="245"/>
      <c r="K1351" s="245"/>
      <c r="L1351" s="250"/>
      <c r="M1351" s="251"/>
      <c r="N1351" s="252"/>
      <c r="O1351" s="252"/>
      <c r="P1351" s="252"/>
      <c r="Q1351" s="252"/>
      <c r="R1351" s="252"/>
      <c r="S1351" s="252"/>
      <c r="T1351" s="25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54" t="s">
        <v>182</v>
      </c>
      <c r="AU1351" s="254" t="s">
        <v>193</v>
      </c>
      <c r="AV1351" s="13" t="s">
        <v>83</v>
      </c>
      <c r="AW1351" s="13" t="s">
        <v>34</v>
      </c>
      <c r="AX1351" s="13" t="s">
        <v>76</v>
      </c>
      <c r="AY1351" s="254" t="s">
        <v>171</v>
      </c>
    </row>
    <row r="1352" s="13" customFormat="1">
      <c r="A1352" s="13"/>
      <c r="B1352" s="244"/>
      <c r="C1352" s="245"/>
      <c r="D1352" s="246" t="s">
        <v>182</v>
      </c>
      <c r="E1352" s="247" t="s">
        <v>1</v>
      </c>
      <c r="F1352" s="248" t="s">
        <v>1169</v>
      </c>
      <c r="G1352" s="245"/>
      <c r="H1352" s="247" t="s">
        <v>1</v>
      </c>
      <c r="I1352" s="249"/>
      <c r="J1352" s="245"/>
      <c r="K1352" s="245"/>
      <c r="L1352" s="250"/>
      <c r="M1352" s="251"/>
      <c r="N1352" s="252"/>
      <c r="O1352" s="252"/>
      <c r="P1352" s="252"/>
      <c r="Q1352" s="252"/>
      <c r="R1352" s="252"/>
      <c r="S1352" s="252"/>
      <c r="T1352" s="25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54" t="s">
        <v>182</v>
      </c>
      <c r="AU1352" s="254" t="s">
        <v>193</v>
      </c>
      <c r="AV1352" s="13" t="s">
        <v>83</v>
      </c>
      <c r="AW1352" s="13" t="s">
        <v>34</v>
      </c>
      <c r="AX1352" s="13" t="s">
        <v>76</v>
      </c>
      <c r="AY1352" s="254" t="s">
        <v>171</v>
      </c>
    </row>
    <row r="1353" s="13" customFormat="1">
      <c r="A1353" s="13"/>
      <c r="B1353" s="244"/>
      <c r="C1353" s="245"/>
      <c r="D1353" s="246" t="s">
        <v>182</v>
      </c>
      <c r="E1353" s="247" t="s">
        <v>1</v>
      </c>
      <c r="F1353" s="248" t="s">
        <v>184</v>
      </c>
      <c r="G1353" s="245"/>
      <c r="H1353" s="247" t="s">
        <v>1</v>
      </c>
      <c r="I1353" s="249"/>
      <c r="J1353" s="245"/>
      <c r="K1353" s="245"/>
      <c r="L1353" s="250"/>
      <c r="M1353" s="251"/>
      <c r="N1353" s="252"/>
      <c r="O1353" s="252"/>
      <c r="P1353" s="252"/>
      <c r="Q1353" s="252"/>
      <c r="R1353" s="252"/>
      <c r="S1353" s="252"/>
      <c r="T1353" s="25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54" t="s">
        <v>182</v>
      </c>
      <c r="AU1353" s="254" t="s">
        <v>193</v>
      </c>
      <c r="AV1353" s="13" t="s">
        <v>83</v>
      </c>
      <c r="AW1353" s="13" t="s">
        <v>34</v>
      </c>
      <c r="AX1353" s="13" t="s">
        <v>76</v>
      </c>
      <c r="AY1353" s="254" t="s">
        <v>171</v>
      </c>
    </row>
    <row r="1354" s="14" customFormat="1">
      <c r="A1354" s="14"/>
      <c r="B1354" s="255"/>
      <c r="C1354" s="256"/>
      <c r="D1354" s="246" t="s">
        <v>182</v>
      </c>
      <c r="E1354" s="257" t="s">
        <v>1</v>
      </c>
      <c r="F1354" s="258" t="s">
        <v>1359</v>
      </c>
      <c r="G1354" s="256"/>
      <c r="H1354" s="259">
        <v>1.5</v>
      </c>
      <c r="I1354" s="260"/>
      <c r="J1354" s="256"/>
      <c r="K1354" s="256"/>
      <c r="L1354" s="261"/>
      <c r="M1354" s="262"/>
      <c r="N1354" s="263"/>
      <c r="O1354" s="263"/>
      <c r="P1354" s="263"/>
      <c r="Q1354" s="263"/>
      <c r="R1354" s="263"/>
      <c r="S1354" s="263"/>
      <c r="T1354" s="26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65" t="s">
        <v>182</v>
      </c>
      <c r="AU1354" s="265" t="s">
        <v>193</v>
      </c>
      <c r="AV1354" s="14" t="s">
        <v>85</v>
      </c>
      <c r="AW1354" s="14" t="s">
        <v>34</v>
      </c>
      <c r="AX1354" s="14" t="s">
        <v>76</v>
      </c>
      <c r="AY1354" s="265" t="s">
        <v>171</v>
      </c>
    </row>
    <row r="1355" s="2" customFormat="1" ht="24.15" customHeight="1">
      <c r="A1355" s="38"/>
      <c r="B1355" s="39"/>
      <c r="C1355" s="226" t="s">
        <v>1360</v>
      </c>
      <c r="D1355" s="226" t="s">
        <v>173</v>
      </c>
      <c r="E1355" s="227" t="s">
        <v>1361</v>
      </c>
      <c r="F1355" s="228" t="s">
        <v>1362</v>
      </c>
      <c r="G1355" s="229" t="s">
        <v>438</v>
      </c>
      <c r="H1355" s="230">
        <v>12</v>
      </c>
      <c r="I1355" s="231"/>
      <c r="J1355" s="232">
        <f>ROUND(I1355*H1355,2)</f>
        <v>0</v>
      </c>
      <c r="K1355" s="228" t="s">
        <v>177</v>
      </c>
      <c r="L1355" s="44"/>
      <c r="M1355" s="233" t="s">
        <v>1</v>
      </c>
      <c r="N1355" s="234" t="s">
        <v>41</v>
      </c>
      <c r="O1355" s="91"/>
      <c r="P1355" s="235">
        <f>O1355*H1355</f>
        <v>0</v>
      </c>
      <c r="Q1355" s="235">
        <v>0.00107</v>
      </c>
      <c r="R1355" s="235">
        <f>Q1355*H1355</f>
        <v>0.012840000000000001</v>
      </c>
      <c r="S1355" s="235">
        <v>0.0028</v>
      </c>
      <c r="T1355" s="236">
        <f>S1355*H1355</f>
        <v>0.033599999999999998</v>
      </c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237" t="s">
        <v>178</v>
      </c>
      <c r="AT1355" s="237" t="s">
        <v>173</v>
      </c>
      <c r="AU1355" s="237" t="s">
        <v>193</v>
      </c>
      <c r="AY1355" s="17" t="s">
        <v>171</v>
      </c>
      <c r="BE1355" s="238">
        <f>IF(N1355="základní",J1355,0)</f>
        <v>0</v>
      </c>
      <c r="BF1355" s="238">
        <f>IF(N1355="snížená",J1355,0)</f>
        <v>0</v>
      </c>
      <c r="BG1355" s="238">
        <f>IF(N1355="zákl. přenesená",J1355,0)</f>
        <v>0</v>
      </c>
      <c r="BH1355" s="238">
        <f>IF(N1355="sníž. přenesená",J1355,0)</f>
        <v>0</v>
      </c>
      <c r="BI1355" s="238">
        <f>IF(N1355="nulová",J1355,0)</f>
        <v>0</v>
      </c>
      <c r="BJ1355" s="17" t="s">
        <v>83</v>
      </c>
      <c r="BK1355" s="238">
        <f>ROUND(I1355*H1355,2)</f>
        <v>0</v>
      </c>
      <c r="BL1355" s="17" t="s">
        <v>178</v>
      </c>
      <c r="BM1355" s="237" t="s">
        <v>1363</v>
      </c>
    </row>
    <row r="1356" s="2" customFormat="1">
      <c r="A1356" s="38"/>
      <c r="B1356" s="39"/>
      <c r="C1356" s="40"/>
      <c r="D1356" s="239" t="s">
        <v>180</v>
      </c>
      <c r="E1356" s="40"/>
      <c r="F1356" s="240" t="s">
        <v>1364</v>
      </c>
      <c r="G1356" s="40"/>
      <c r="H1356" s="40"/>
      <c r="I1356" s="241"/>
      <c r="J1356" s="40"/>
      <c r="K1356" s="40"/>
      <c r="L1356" s="44"/>
      <c r="M1356" s="242"/>
      <c r="N1356" s="243"/>
      <c r="O1356" s="91"/>
      <c r="P1356" s="91"/>
      <c r="Q1356" s="91"/>
      <c r="R1356" s="91"/>
      <c r="S1356" s="91"/>
      <c r="T1356" s="92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T1356" s="17" t="s">
        <v>180</v>
      </c>
      <c r="AU1356" s="17" t="s">
        <v>193</v>
      </c>
    </row>
    <row r="1357" s="13" customFormat="1">
      <c r="A1357" s="13"/>
      <c r="B1357" s="244"/>
      <c r="C1357" s="245"/>
      <c r="D1357" s="246" t="s">
        <v>182</v>
      </c>
      <c r="E1357" s="247" t="s">
        <v>1</v>
      </c>
      <c r="F1357" s="248" t="s">
        <v>1168</v>
      </c>
      <c r="G1357" s="245"/>
      <c r="H1357" s="247" t="s">
        <v>1</v>
      </c>
      <c r="I1357" s="249"/>
      <c r="J1357" s="245"/>
      <c r="K1357" s="245"/>
      <c r="L1357" s="250"/>
      <c r="M1357" s="251"/>
      <c r="N1357" s="252"/>
      <c r="O1357" s="252"/>
      <c r="P1357" s="252"/>
      <c r="Q1357" s="252"/>
      <c r="R1357" s="252"/>
      <c r="S1357" s="252"/>
      <c r="T1357" s="25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54" t="s">
        <v>182</v>
      </c>
      <c r="AU1357" s="254" t="s">
        <v>193</v>
      </c>
      <c r="AV1357" s="13" t="s">
        <v>83</v>
      </c>
      <c r="AW1357" s="13" t="s">
        <v>34</v>
      </c>
      <c r="AX1357" s="13" t="s">
        <v>76</v>
      </c>
      <c r="AY1357" s="254" t="s">
        <v>171</v>
      </c>
    </row>
    <row r="1358" s="13" customFormat="1">
      <c r="A1358" s="13"/>
      <c r="B1358" s="244"/>
      <c r="C1358" s="245"/>
      <c r="D1358" s="246" t="s">
        <v>182</v>
      </c>
      <c r="E1358" s="247" t="s">
        <v>1</v>
      </c>
      <c r="F1358" s="248" t="s">
        <v>1169</v>
      </c>
      <c r="G1358" s="245"/>
      <c r="H1358" s="247" t="s">
        <v>1</v>
      </c>
      <c r="I1358" s="249"/>
      <c r="J1358" s="245"/>
      <c r="K1358" s="245"/>
      <c r="L1358" s="250"/>
      <c r="M1358" s="251"/>
      <c r="N1358" s="252"/>
      <c r="O1358" s="252"/>
      <c r="P1358" s="252"/>
      <c r="Q1358" s="252"/>
      <c r="R1358" s="252"/>
      <c r="S1358" s="252"/>
      <c r="T1358" s="25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54" t="s">
        <v>182</v>
      </c>
      <c r="AU1358" s="254" t="s">
        <v>193</v>
      </c>
      <c r="AV1358" s="13" t="s">
        <v>83</v>
      </c>
      <c r="AW1358" s="13" t="s">
        <v>34</v>
      </c>
      <c r="AX1358" s="13" t="s">
        <v>76</v>
      </c>
      <c r="AY1358" s="254" t="s">
        <v>171</v>
      </c>
    </row>
    <row r="1359" s="13" customFormat="1">
      <c r="A1359" s="13"/>
      <c r="B1359" s="244"/>
      <c r="C1359" s="245"/>
      <c r="D1359" s="246" t="s">
        <v>182</v>
      </c>
      <c r="E1359" s="247" t="s">
        <v>1</v>
      </c>
      <c r="F1359" s="248" t="s">
        <v>184</v>
      </c>
      <c r="G1359" s="245"/>
      <c r="H1359" s="247" t="s">
        <v>1</v>
      </c>
      <c r="I1359" s="249"/>
      <c r="J1359" s="245"/>
      <c r="K1359" s="245"/>
      <c r="L1359" s="250"/>
      <c r="M1359" s="251"/>
      <c r="N1359" s="252"/>
      <c r="O1359" s="252"/>
      <c r="P1359" s="252"/>
      <c r="Q1359" s="252"/>
      <c r="R1359" s="252"/>
      <c r="S1359" s="252"/>
      <c r="T1359" s="25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54" t="s">
        <v>182</v>
      </c>
      <c r="AU1359" s="254" t="s">
        <v>193</v>
      </c>
      <c r="AV1359" s="13" t="s">
        <v>83</v>
      </c>
      <c r="AW1359" s="13" t="s">
        <v>34</v>
      </c>
      <c r="AX1359" s="13" t="s">
        <v>76</v>
      </c>
      <c r="AY1359" s="254" t="s">
        <v>171</v>
      </c>
    </row>
    <row r="1360" s="14" customFormat="1">
      <c r="A1360" s="14"/>
      <c r="B1360" s="255"/>
      <c r="C1360" s="256"/>
      <c r="D1360" s="246" t="s">
        <v>182</v>
      </c>
      <c r="E1360" s="257" t="s">
        <v>1</v>
      </c>
      <c r="F1360" s="258" t="s">
        <v>1365</v>
      </c>
      <c r="G1360" s="256"/>
      <c r="H1360" s="259">
        <v>12</v>
      </c>
      <c r="I1360" s="260"/>
      <c r="J1360" s="256"/>
      <c r="K1360" s="256"/>
      <c r="L1360" s="261"/>
      <c r="M1360" s="262"/>
      <c r="N1360" s="263"/>
      <c r="O1360" s="263"/>
      <c r="P1360" s="263"/>
      <c r="Q1360" s="263"/>
      <c r="R1360" s="263"/>
      <c r="S1360" s="263"/>
      <c r="T1360" s="26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65" t="s">
        <v>182</v>
      </c>
      <c r="AU1360" s="265" t="s">
        <v>193</v>
      </c>
      <c r="AV1360" s="14" t="s">
        <v>85</v>
      </c>
      <c r="AW1360" s="14" t="s">
        <v>34</v>
      </c>
      <c r="AX1360" s="14" t="s">
        <v>76</v>
      </c>
      <c r="AY1360" s="265" t="s">
        <v>171</v>
      </c>
    </row>
    <row r="1361" s="2" customFormat="1" ht="24.15" customHeight="1">
      <c r="A1361" s="38"/>
      <c r="B1361" s="39"/>
      <c r="C1361" s="226" t="s">
        <v>1366</v>
      </c>
      <c r="D1361" s="226" t="s">
        <v>173</v>
      </c>
      <c r="E1361" s="227" t="s">
        <v>1367</v>
      </c>
      <c r="F1361" s="228" t="s">
        <v>1368</v>
      </c>
      <c r="G1361" s="229" t="s">
        <v>438</v>
      </c>
      <c r="H1361" s="230">
        <v>6.5</v>
      </c>
      <c r="I1361" s="231"/>
      <c r="J1361" s="232">
        <f>ROUND(I1361*H1361,2)</f>
        <v>0</v>
      </c>
      <c r="K1361" s="228" t="s">
        <v>177</v>
      </c>
      <c r="L1361" s="44"/>
      <c r="M1361" s="233" t="s">
        <v>1</v>
      </c>
      <c r="N1361" s="234" t="s">
        <v>41</v>
      </c>
      <c r="O1361" s="91"/>
      <c r="P1361" s="235">
        <f>O1361*H1361</f>
        <v>0</v>
      </c>
      <c r="Q1361" s="235">
        <v>0.00133</v>
      </c>
      <c r="R1361" s="235">
        <f>Q1361*H1361</f>
        <v>0.0086449999999999999</v>
      </c>
      <c r="S1361" s="235">
        <v>0.010999999999999999</v>
      </c>
      <c r="T1361" s="236">
        <f>S1361*H1361</f>
        <v>0.071499999999999994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237" t="s">
        <v>178</v>
      </c>
      <c r="AT1361" s="237" t="s">
        <v>173</v>
      </c>
      <c r="AU1361" s="237" t="s">
        <v>193</v>
      </c>
      <c r="AY1361" s="17" t="s">
        <v>171</v>
      </c>
      <c r="BE1361" s="238">
        <f>IF(N1361="základní",J1361,0)</f>
        <v>0</v>
      </c>
      <c r="BF1361" s="238">
        <f>IF(N1361="snížená",J1361,0)</f>
        <v>0</v>
      </c>
      <c r="BG1361" s="238">
        <f>IF(N1361="zákl. přenesená",J1361,0)</f>
        <v>0</v>
      </c>
      <c r="BH1361" s="238">
        <f>IF(N1361="sníž. přenesená",J1361,0)</f>
        <v>0</v>
      </c>
      <c r="BI1361" s="238">
        <f>IF(N1361="nulová",J1361,0)</f>
        <v>0</v>
      </c>
      <c r="BJ1361" s="17" t="s">
        <v>83</v>
      </c>
      <c r="BK1361" s="238">
        <f>ROUND(I1361*H1361,2)</f>
        <v>0</v>
      </c>
      <c r="BL1361" s="17" t="s">
        <v>178</v>
      </c>
      <c r="BM1361" s="237" t="s">
        <v>1369</v>
      </c>
    </row>
    <row r="1362" s="2" customFormat="1">
      <c r="A1362" s="38"/>
      <c r="B1362" s="39"/>
      <c r="C1362" s="40"/>
      <c r="D1362" s="239" t="s">
        <v>180</v>
      </c>
      <c r="E1362" s="40"/>
      <c r="F1362" s="240" t="s">
        <v>1370</v>
      </c>
      <c r="G1362" s="40"/>
      <c r="H1362" s="40"/>
      <c r="I1362" s="241"/>
      <c r="J1362" s="40"/>
      <c r="K1362" s="40"/>
      <c r="L1362" s="44"/>
      <c r="M1362" s="242"/>
      <c r="N1362" s="243"/>
      <c r="O1362" s="91"/>
      <c r="P1362" s="91"/>
      <c r="Q1362" s="91"/>
      <c r="R1362" s="91"/>
      <c r="S1362" s="91"/>
      <c r="T1362" s="92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17" t="s">
        <v>180</v>
      </c>
      <c r="AU1362" s="17" t="s">
        <v>193</v>
      </c>
    </row>
    <row r="1363" s="13" customFormat="1">
      <c r="A1363" s="13"/>
      <c r="B1363" s="244"/>
      <c r="C1363" s="245"/>
      <c r="D1363" s="246" t="s">
        <v>182</v>
      </c>
      <c r="E1363" s="247" t="s">
        <v>1</v>
      </c>
      <c r="F1363" s="248" t="s">
        <v>1168</v>
      </c>
      <c r="G1363" s="245"/>
      <c r="H1363" s="247" t="s">
        <v>1</v>
      </c>
      <c r="I1363" s="249"/>
      <c r="J1363" s="245"/>
      <c r="K1363" s="245"/>
      <c r="L1363" s="250"/>
      <c r="M1363" s="251"/>
      <c r="N1363" s="252"/>
      <c r="O1363" s="252"/>
      <c r="P1363" s="252"/>
      <c r="Q1363" s="252"/>
      <c r="R1363" s="252"/>
      <c r="S1363" s="252"/>
      <c r="T1363" s="25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54" t="s">
        <v>182</v>
      </c>
      <c r="AU1363" s="254" t="s">
        <v>193</v>
      </c>
      <c r="AV1363" s="13" t="s">
        <v>83</v>
      </c>
      <c r="AW1363" s="13" t="s">
        <v>34</v>
      </c>
      <c r="AX1363" s="13" t="s">
        <v>76</v>
      </c>
      <c r="AY1363" s="254" t="s">
        <v>171</v>
      </c>
    </row>
    <row r="1364" s="13" customFormat="1">
      <c r="A1364" s="13"/>
      <c r="B1364" s="244"/>
      <c r="C1364" s="245"/>
      <c r="D1364" s="246" t="s">
        <v>182</v>
      </c>
      <c r="E1364" s="247" t="s">
        <v>1</v>
      </c>
      <c r="F1364" s="248" t="s">
        <v>1169</v>
      </c>
      <c r="G1364" s="245"/>
      <c r="H1364" s="247" t="s">
        <v>1</v>
      </c>
      <c r="I1364" s="249"/>
      <c r="J1364" s="245"/>
      <c r="K1364" s="245"/>
      <c r="L1364" s="250"/>
      <c r="M1364" s="251"/>
      <c r="N1364" s="252"/>
      <c r="O1364" s="252"/>
      <c r="P1364" s="252"/>
      <c r="Q1364" s="252"/>
      <c r="R1364" s="252"/>
      <c r="S1364" s="252"/>
      <c r="T1364" s="25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54" t="s">
        <v>182</v>
      </c>
      <c r="AU1364" s="254" t="s">
        <v>193</v>
      </c>
      <c r="AV1364" s="13" t="s">
        <v>83</v>
      </c>
      <c r="AW1364" s="13" t="s">
        <v>34</v>
      </c>
      <c r="AX1364" s="13" t="s">
        <v>76</v>
      </c>
      <c r="AY1364" s="254" t="s">
        <v>171</v>
      </c>
    </row>
    <row r="1365" s="13" customFormat="1">
      <c r="A1365" s="13"/>
      <c r="B1365" s="244"/>
      <c r="C1365" s="245"/>
      <c r="D1365" s="246" t="s">
        <v>182</v>
      </c>
      <c r="E1365" s="247" t="s">
        <v>1</v>
      </c>
      <c r="F1365" s="248" t="s">
        <v>184</v>
      </c>
      <c r="G1365" s="245"/>
      <c r="H1365" s="247" t="s">
        <v>1</v>
      </c>
      <c r="I1365" s="249"/>
      <c r="J1365" s="245"/>
      <c r="K1365" s="245"/>
      <c r="L1365" s="250"/>
      <c r="M1365" s="251"/>
      <c r="N1365" s="252"/>
      <c r="O1365" s="252"/>
      <c r="P1365" s="252"/>
      <c r="Q1365" s="252"/>
      <c r="R1365" s="252"/>
      <c r="S1365" s="252"/>
      <c r="T1365" s="25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54" t="s">
        <v>182</v>
      </c>
      <c r="AU1365" s="254" t="s">
        <v>193</v>
      </c>
      <c r="AV1365" s="13" t="s">
        <v>83</v>
      </c>
      <c r="AW1365" s="13" t="s">
        <v>34</v>
      </c>
      <c r="AX1365" s="13" t="s">
        <v>76</v>
      </c>
      <c r="AY1365" s="254" t="s">
        <v>171</v>
      </c>
    </row>
    <row r="1366" s="14" customFormat="1">
      <c r="A1366" s="14"/>
      <c r="B1366" s="255"/>
      <c r="C1366" s="256"/>
      <c r="D1366" s="246" t="s">
        <v>182</v>
      </c>
      <c r="E1366" s="257" t="s">
        <v>1</v>
      </c>
      <c r="F1366" s="258" t="s">
        <v>1371</v>
      </c>
      <c r="G1366" s="256"/>
      <c r="H1366" s="259">
        <v>6.5</v>
      </c>
      <c r="I1366" s="260"/>
      <c r="J1366" s="256"/>
      <c r="K1366" s="256"/>
      <c r="L1366" s="261"/>
      <c r="M1366" s="262"/>
      <c r="N1366" s="263"/>
      <c r="O1366" s="263"/>
      <c r="P1366" s="263"/>
      <c r="Q1366" s="263"/>
      <c r="R1366" s="263"/>
      <c r="S1366" s="263"/>
      <c r="T1366" s="26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65" t="s">
        <v>182</v>
      </c>
      <c r="AU1366" s="265" t="s">
        <v>193</v>
      </c>
      <c r="AV1366" s="14" t="s">
        <v>85</v>
      </c>
      <c r="AW1366" s="14" t="s">
        <v>34</v>
      </c>
      <c r="AX1366" s="14" t="s">
        <v>76</v>
      </c>
      <c r="AY1366" s="265" t="s">
        <v>171</v>
      </c>
    </row>
    <row r="1367" s="2" customFormat="1" ht="24.15" customHeight="1">
      <c r="A1367" s="38"/>
      <c r="B1367" s="39"/>
      <c r="C1367" s="226" t="s">
        <v>1372</v>
      </c>
      <c r="D1367" s="226" t="s">
        <v>173</v>
      </c>
      <c r="E1367" s="227" t="s">
        <v>1373</v>
      </c>
      <c r="F1367" s="228" t="s">
        <v>1374</v>
      </c>
      <c r="G1367" s="229" t="s">
        <v>438</v>
      </c>
      <c r="H1367" s="230">
        <v>3.5</v>
      </c>
      <c r="I1367" s="231"/>
      <c r="J1367" s="232">
        <f>ROUND(I1367*H1367,2)</f>
        <v>0</v>
      </c>
      <c r="K1367" s="228" t="s">
        <v>177</v>
      </c>
      <c r="L1367" s="44"/>
      <c r="M1367" s="233" t="s">
        <v>1</v>
      </c>
      <c r="N1367" s="234" t="s">
        <v>41</v>
      </c>
      <c r="O1367" s="91"/>
      <c r="P1367" s="235">
        <f>O1367*H1367</f>
        <v>0</v>
      </c>
      <c r="Q1367" s="235">
        <v>0.0014499999999999999</v>
      </c>
      <c r="R1367" s="235">
        <f>Q1367*H1367</f>
        <v>0.0050749999999999997</v>
      </c>
      <c r="S1367" s="235">
        <v>0.017000000000000001</v>
      </c>
      <c r="T1367" s="236">
        <f>S1367*H1367</f>
        <v>0.059500000000000004</v>
      </c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R1367" s="237" t="s">
        <v>178</v>
      </c>
      <c r="AT1367" s="237" t="s">
        <v>173</v>
      </c>
      <c r="AU1367" s="237" t="s">
        <v>193</v>
      </c>
      <c r="AY1367" s="17" t="s">
        <v>171</v>
      </c>
      <c r="BE1367" s="238">
        <f>IF(N1367="základní",J1367,0)</f>
        <v>0</v>
      </c>
      <c r="BF1367" s="238">
        <f>IF(N1367="snížená",J1367,0)</f>
        <v>0</v>
      </c>
      <c r="BG1367" s="238">
        <f>IF(N1367="zákl. přenesená",J1367,0)</f>
        <v>0</v>
      </c>
      <c r="BH1367" s="238">
        <f>IF(N1367="sníž. přenesená",J1367,0)</f>
        <v>0</v>
      </c>
      <c r="BI1367" s="238">
        <f>IF(N1367="nulová",J1367,0)</f>
        <v>0</v>
      </c>
      <c r="BJ1367" s="17" t="s">
        <v>83</v>
      </c>
      <c r="BK1367" s="238">
        <f>ROUND(I1367*H1367,2)</f>
        <v>0</v>
      </c>
      <c r="BL1367" s="17" t="s">
        <v>178</v>
      </c>
      <c r="BM1367" s="237" t="s">
        <v>1375</v>
      </c>
    </row>
    <row r="1368" s="2" customFormat="1">
      <c r="A1368" s="38"/>
      <c r="B1368" s="39"/>
      <c r="C1368" s="40"/>
      <c r="D1368" s="239" t="s">
        <v>180</v>
      </c>
      <c r="E1368" s="40"/>
      <c r="F1368" s="240" t="s">
        <v>1376</v>
      </c>
      <c r="G1368" s="40"/>
      <c r="H1368" s="40"/>
      <c r="I1368" s="241"/>
      <c r="J1368" s="40"/>
      <c r="K1368" s="40"/>
      <c r="L1368" s="44"/>
      <c r="M1368" s="242"/>
      <c r="N1368" s="243"/>
      <c r="O1368" s="91"/>
      <c r="P1368" s="91"/>
      <c r="Q1368" s="91"/>
      <c r="R1368" s="91"/>
      <c r="S1368" s="91"/>
      <c r="T1368" s="92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T1368" s="17" t="s">
        <v>180</v>
      </c>
      <c r="AU1368" s="17" t="s">
        <v>193</v>
      </c>
    </row>
    <row r="1369" s="13" customFormat="1">
      <c r="A1369" s="13"/>
      <c r="B1369" s="244"/>
      <c r="C1369" s="245"/>
      <c r="D1369" s="246" t="s">
        <v>182</v>
      </c>
      <c r="E1369" s="247" t="s">
        <v>1</v>
      </c>
      <c r="F1369" s="248" t="s">
        <v>183</v>
      </c>
      <c r="G1369" s="245"/>
      <c r="H1369" s="247" t="s">
        <v>1</v>
      </c>
      <c r="I1369" s="249"/>
      <c r="J1369" s="245"/>
      <c r="K1369" s="245"/>
      <c r="L1369" s="250"/>
      <c r="M1369" s="251"/>
      <c r="N1369" s="252"/>
      <c r="O1369" s="252"/>
      <c r="P1369" s="252"/>
      <c r="Q1369" s="252"/>
      <c r="R1369" s="252"/>
      <c r="S1369" s="252"/>
      <c r="T1369" s="25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54" t="s">
        <v>182</v>
      </c>
      <c r="AU1369" s="254" t="s">
        <v>193</v>
      </c>
      <c r="AV1369" s="13" t="s">
        <v>83</v>
      </c>
      <c r="AW1369" s="13" t="s">
        <v>34</v>
      </c>
      <c r="AX1369" s="13" t="s">
        <v>76</v>
      </c>
      <c r="AY1369" s="254" t="s">
        <v>171</v>
      </c>
    </row>
    <row r="1370" s="13" customFormat="1">
      <c r="A1370" s="13"/>
      <c r="B1370" s="244"/>
      <c r="C1370" s="245"/>
      <c r="D1370" s="246" t="s">
        <v>182</v>
      </c>
      <c r="E1370" s="247" t="s">
        <v>1</v>
      </c>
      <c r="F1370" s="248" t="s">
        <v>1169</v>
      </c>
      <c r="G1370" s="245"/>
      <c r="H1370" s="247" t="s">
        <v>1</v>
      </c>
      <c r="I1370" s="249"/>
      <c r="J1370" s="245"/>
      <c r="K1370" s="245"/>
      <c r="L1370" s="250"/>
      <c r="M1370" s="251"/>
      <c r="N1370" s="252"/>
      <c r="O1370" s="252"/>
      <c r="P1370" s="252"/>
      <c r="Q1370" s="252"/>
      <c r="R1370" s="252"/>
      <c r="S1370" s="252"/>
      <c r="T1370" s="25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54" t="s">
        <v>182</v>
      </c>
      <c r="AU1370" s="254" t="s">
        <v>193</v>
      </c>
      <c r="AV1370" s="13" t="s">
        <v>83</v>
      </c>
      <c r="AW1370" s="13" t="s">
        <v>34</v>
      </c>
      <c r="AX1370" s="13" t="s">
        <v>76</v>
      </c>
      <c r="AY1370" s="254" t="s">
        <v>171</v>
      </c>
    </row>
    <row r="1371" s="13" customFormat="1">
      <c r="A1371" s="13"/>
      <c r="B1371" s="244"/>
      <c r="C1371" s="245"/>
      <c r="D1371" s="246" t="s">
        <v>182</v>
      </c>
      <c r="E1371" s="247" t="s">
        <v>1</v>
      </c>
      <c r="F1371" s="248" t="s">
        <v>184</v>
      </c>
      <c r="G1371" s="245"/>
      <c r="H1371" s="247" t="s">
        <v>1</v>
      </c>
      <c r="I1371" s="249"/>
      <c r="J1371" s="245"/>
      <c r="K1371" s="245"/>
      <c r="L1371" s="250"/>
      <c r="M1371" s="251"/>
      <c r="N1371" s="252"/>
      <c r="O1371" s="252"/>
      <c r="P1371" s="252"/>
      <c r="Q1371" s="252"/>
      <c r="R1371" s="252"/>
      <c r="S1371" s="252"/>
      <c r="T1371" s="25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54" t="s">
        <v>182</v>
      </c>
      <c r="AU1371" s="254" t="s">
        <v>193</v>
      </c>
      <c r="AV1371" s="13" t="s">
        <v>83</v>
      </c>
      <c r="AW1371" s="13" t="s">
        <v>34</v>
      </c>
      <c r="AX1371" s="13" t="s">
        <v>76</v>
      </c>
      <c r="AY1371" s="254" t="s">
        <v>171</v>
      </c>
    </row>
    <row r="1372" s="14" customFormat="1">
      <c r="A1372" s="14"/>
      <c r="B1372" s="255"/>
      <c r="C1372" s="256"/>
      <c r="D1372" s="246" t="s">
        <v>182</v>
      </c>
      <c r="E1372" s="257" t="s">
        <v>1</v>
      </c>
      <c r="F1372" s="258" t="s">
        <v>1377</v>
      </c>
      <c r="G1372" s="256"/>
      <c r="H1372" s="259">
        <v>3.5</v>
      </c>
      <c r="I1372" s="260"/>
      <c r="J1372" s="256"/>
      <c r="K1372" s="256"/>
      <c r="L1372" s="261"/>
      <c r="M1372" s="262"/>
      <c r="N1372" s="263"/>
      <c r="O1372" s="263"/>
      <c r="P1372" s="263"/>
      <c r="Q1372" s="263"/>
      <c r="R1372" s="263"/>
      <c r="S1372" s="263"/>
      <c r="T1372" s="26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65" t="s">
        <v>182</v>
      </c>
      <c r="AU1372" s="265" t="s">
        <v>193</v>
      </c>
      <c r="AV1372" s="14" t="s">
        <v>85</v>
      </c>
      <c r="AW1372" s="14" t="s">
        <v>34</v>
      </c>
      <c r="AX1372" s="14" t="s">
        <v>76</v>
      </c>
      <c r="AY1372" s="265" t="s">
        <v>171</v>
      </c>
    </row>
    <row r="1373" s="2" customFormat="1" ht="24.15" customHeight="1">
      <c r="A1373" s="38"/>
      <c r="B1373" s="39"/>
      <c r="C1373" s="226" t="s">
        <v>1378</v>
      </c>
      <c r="D1373" s="226" t="s">
        <v>173</v>
      </c>
      <c r="E1373" s="227" t="s">
        <v>1379</v>
      </c>
      <c r="F1373" s="228" t="s">
        <v>1380</v>
      </c>
      <c r="G1373" s="229" t="s">
        <v>438</v>
      </c>
      <c r="H1373" s="230">
        <v>1.5</v>
      </c>
      <c r="I1373" s="231"/>
      <c r="J1373" s="232">
        <f>ROUND(I1373*H1373,2)</f>
        <v>0</v>
      </c>
      <c r="K1373" s="228" t="s">
        <v>177</v>
      </c>
      <c r="L1373" s="44"/>
      <c r="M1373" s="233" t="s">
        <v>1</v>
      </c>
      <c r="N1373" s="234" t="s">
        <v>41</v>
      </c>
      <c r="O1373" s="91"/>
      <c r="P1373" s="235">
        <f>O1373*H1373</f>
        <v>0</v>
      </c>
      <c r="Q1373" s="235">
        <v>0.00173</v>
      </c>
      <c r="R1373" s="235">
        <f>Q1373*H1373</f>
        <v>0.0025950000000000001</v>
      </c>
      <c r="S1373" s="235">
        <v>0.039</v>
      </c>
      <c r="T1373" s="236">
        <f>S1373*H1373</f>
        <v>0.058499999999999996</v>
      </c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R1373" s="237" t="s">
        <v>178</v>
      </c>
      <c r="AT1373" s="237" t="s">
        <v>173</v>
      </c>
      <c r="AU1373" s="237" t="s">
        <v>193</v>
      </c>
      <c r="AY1373" s="17" t="s">
        <v>171</v>
      </c>
      <c r="BE1373" s="238">
        <f>IF(N1373="základní",J1373,0)</f>
        <v>0</v>
      </c>
      <c r="BF1373" s="238">
        <f>IF(N1373="snížená",J1373,0)</f>
        <v>0</v>
      </c>
      <c r="BG1373" s="238">
        <f>IF(N1373="zákl. přenesená",J1373,0)</f>
        <v>0</v>
      </c>
      <c r="BH1373" s="238">
        <f>IF(N1373="sníž. přenesená",J1373,0)</f>
        <v>0</v>
      </c>
      <c r="BI1373" s="238">
        <f>IF(N1373="nulová",J1373,0)</f>
        <v>0</v>
      </c>
      <c r="BJ1373" s="17" t="s">
        <v>83</v>
      </c>
      <c r="BK1373" s="238">
        <f>ROUND(I1373*H1373,2)</f>
        <v>0</v>
      </c>
      <c r="BL1373" s="17" t="s">
        <v>178</v>
      </c>
      <c r="BM1373" s="237" t="s">
        <v>1381</v>
      </c>
    </row>
    <row r="1374" s="2" customFormat="1">
      <c r="A1374" s="38"/>
      <c r="B1374" s="39"/>
      <c r="C1374" s="40"/>
      <c r="D1374" s="239" t="s">
        <v>180</v>
      </c>
      <c r="E1374" s="40"/>
      <c r="F1374" s="240" t="s">
        <v>1382</v>
      </c>
      <c r="G1374" s="40"/>
      <c r="H1374" s="40"/>
      <c r="I1374" s="241"/>
      <c r="J1374" s="40"/>
      <c r="K1374" s="40"/>
      <c r="L1374" s="44"/>
      <c r="M1374" s="242"/>
      <c r="N1374" s="243"/>
      <c r="O1374" s="91"/>
      <c r="P1374" s="91"/>
      <c r="Q1374" s="91"/>
      <c r="R1374" s="91"/>
      <c r="S1374" s="91"/>
      <c r="T1374" s="92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T1374" s="17" t="s">
        <v>180</v>
      </c>
      <c r="AU1374" s="17" t="s">
        <v>193</v>
      </c>
    </row>
    <row r="1375" s="13" customFormat="1">
      <c r="A1375" s="13"/>
      <c r="B1375" s="244"/>
      <c r="C1375" s="245"/>
      <c r="D1375" s="246" t="s">
        <v>182</v>
      </c>
      <c r="E1375" s="247" t="s">
        <v>1</v>
      </c>
      <c r="F1375" s="248" t="s">
        <v>1168</v>
      </c>
      <c r="G1375" s="245"/>
      <c r="H1375" s="247" t="s">
        <v>1</v>
      </c>
      <c r="I1375" s="249"/>
      <c r="J1375" s="245"/>
      <c r="K1375" s="245"/>
      <c r="L1375" s="250"/>
      <c r="M1375" s="251"/>
      <c r="N1375" s="252"/>
      <c r="O1375" s="252"/>
      <c r="P1375" s="252"/>
      <c r="Q1375" s="252"/>
      <c r="R1375" s="252"/>
      <c r="S1375" s="252"/>
      <c r="T1375" s="25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54" t="s">
        <v>182</v>
      </c>
      <c r="AU1375" s="254" t="s">
        <v>193</v>
      </c>
      <c r="AV1375" s="13" t="s">
        <v>83</v>
      </c>
      <c r="AW1375" s="13" t="s">
        <v>34</v>
      </c>
      <c r="AX1375" s="13" t="s">
        <v>76</v>
      </c>
      <c r="AY1375" s="254" t="s">
        <v>171</v>
      </c>
    </row>
    <row r="1376" s="13" customFormat="1">
      <c r="A1376" s="13"/>
      <c r="B1376" s="244"/>
      <c r="C1376" s="245"/>
      <c r="D1376" s="246" t="s">
        <v>182</v>
      </c>
      <c r="E1376" s="247" t="s">
        <v>1</v>
      </c>
      <c r="F1376" s="248" t="s">
        <v>1169</v>
      </c>
      <c r="G1376" s="245"/>
      <c r="H1376" s="247" t="s">
        <v>1</v>
      </c>
      <c r="I1376" s="249"/>
      <c r="J1376" s="245"/>
      <c r="K1376" s="245"/>
      <c r="L1376" s="250"/>
      <c r="M1376" s="251"/>
      <c r="N1376" s="252"/>
      <c r="O1376" s="252"/>
      <c r="P1376" s="252"/>
      <c r="Q1376" s="252"/>
      <c r="R1376" s="252"/>
      <c r="S1376" s="252"/>
      <c r="T1376" s="25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54" t="s">
        <v>182</v>
      </c>
      <c r="AU1376" s="254" t="s">
        <v>193</v>
      </c>
      <c r="AV1376" s="13" t="s">
        <v>83</v>
      </c>
      <c r="AW1376" s="13" t="s">
        <v>34</v>
      </c>
      <c r="AX1376" s="13" t="s">
        <v>76</v>
      </c>
      <c r="AY1376" s="254" t="s">
        <v>171</v>
      </c>
    </row>
    <row r="1377" s="13" customFormat="1">
      <c r="A1377" s="13"/>
      <c r="B1377" s="244"/>
      <c r="C1377" s="245"/>
      <c r="D1377" s="246" t="s">
        <v>182</v>
      </c>
      <c r="E1377" s="247" t="s">
        <v>1</v>
      </c>
      <c r="F1377" s="248" t="s">
        <v>184</v>
      </c>
      <c r="G1377" s="245"/>
      <c r="H1377" s="247" t="s">
        <v>1</v>
      </c>
      <c r="I1377" s="249"/>
      <c r="J1377" s="245"/>
      <c r="K1377" s="245"/>
      <c r="L1377" s="250"/>
      <c r="M1377" s="251"/>
      <c r="N1377" s="252"/>
      <c r="O1377" s="252"/>
      <c r="P1377" s="252"/>
      <c r="Q1377" s="252"/>
      <c r="R1377" s="252"/>
      <c r="S1377" s="252"/>
      <c r="T1377" s="25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54" t="s">
        <v>182</v>
      </c>
      <c r="AU1377" s="254" t="s">
        <v>193</v>
      </c>
      <c r="AV1377" s="13" t="s">
        <v>83</v>
      </c>
      <c r="AW1377" s="13" t="s">
        <v>34</v>
      </c>
      <c r="AX1377" s="13" t="s">
        <v>76</v>
      </c>
      <c r="AY1377" s="254" t="s">
        <v>171</v>
      </c>
    </row>
    <row r="1378" s="14" customFormat="1">
      <c r="A1378" s="14"/>
      <c r="B1378" s="255"/>
      <c r="C1378" s="256"/>
      <c r="D1378" s="246" t="s">
        <v>182</v>
      </c>
      <c r="E1378" s="257" t="s">
        <v>1</v>
      </c>
      <c r="F1378" s="258" t="s">
        <v>1359</v>
      </c>
      <c r="G1378" s="256"/>
      <c r="H1378" s="259">
        <v>1.5</v>
      </c>
      <c r="I1378" s="260"/>
      <c r="J1378" s="256"/>
      <c r="K1378" s="256"/>
      <c r="L1378" s="261"/>
      <c r="M1378" s="262"/>
      <c r="N1378" s="263"/>
      <c r="O1378" s="263"/>
      <c r="P1378" s="263"/>
      <c r="Q1378" s="263"/>
      <c r="R1378" s="263"/>
      <c r="S1378" s="263"/>
      <c r="T1378" s="26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65" t="s">
        <v>182</v>
      </c>
      <c r="AU1378" s="265" t="s">
        <v>193</v>
      </c>
      <c r="AV1378" s="14" t="s">
        <v>85</v>
      </c>
      <c r="AW1378" s="14" t="s">
        <v>34</v>
      </c>
      <c r="AX1378" s="14" t="s">
        <v>76</v>
      </c>
      <c r="AY1378" s="265" t="s">
        <v>171</v>
      </c>
    </row>
    <row r="1379" s="2" customFormat="1" ht="24.15" customHeight="1">
      <c r="A1379" s="38"/>
      <c r="B1379" s="39"/>
      <c r="C1379" s="226" t="s">
        <v>1383</v>
      </c>
      <c r="D1379" s="226" t="s">
        <v>173</v>
      </c>
      <c r="E1379" s="227" t="s">
        <v>1384</v>
      </c>
      <c r="F1379" s="228" t="s">
        <v>1385</v>
      </c>
      <c r="G1379" s="229" t="s">
        <v>438</v>
      </c>
      <c r="H1379" s="230">
        <v>1</v>
      </c>
      <c r="I1379" s="231"/>
      <c r="J1379" s="232">
        <f>ROUND(I1379*H1379,2)</f>
        <v>0</v>
      </c>
      <c r="K1379" s="228" t="s">
        <v>177</v>
      </c>
      <c r="L1379" s="44"/>
      <c r="M1379" s="233" t="s">
        <v>1</v>
      </c>
      <c r="N1379" s="234" t="s">
        <v>41</v>
      </c>
      <c r="O1379" s="91"/>
      <c r="P1379" s="235">
        <f>O1379*H1379</f>
        <v>0</v>
      </c>
      <c r="Q1379" s="235">
        <v>0.0032000000000000002</v>
      </c>
      <c r="R1379" s="235">
        <f>Q1379*H1379</f>
        <v>0.0032000000000000002</v>
      </c>
      <c r="S1379" s="235">
        <v>0.069000000000000006</v>
      </c>
      <c r="T1379" s="236">
        <f>S1379*H1379</f>
        <v>0.069000000000000006</v>
      </c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R1379" s="237" t="s">
        <v>178</v>
      </c>
      <c r="AT1379" s="237" t="s">
        <v>173</v>
      </c>
      <c r="AU1379" s="237" t="s">
        <v>193</v>
      </c>
      <c r="AY1379" s="17" t="s">
        <v>171</v>
      </c>
      <c r="BE1379" s="238">
        <f>IF(N1379="základní",J1379,0)</f>
        <v>0</v>
      </c>
      <c r="BF1379" s="238">
        <f>IF(N1379="snížená",J1379,0)</f>
        <v>0</v>
      </c>
      <c r="BG1379" s="238">
        <f>IF(N1379="zákl. přenesená",J1379,0)</f>
        <v>0</v>
      </c>
      <c r="BH1379" s="238">
        <f>IF(N1379="sníž. přenesená",J1379,0)</f>
        <v>0</v>
      </c>
      <c r="BI1379" s="238">
        <f>IF(N1379="nulová",J1379,0)</f>
        <v>0</v>
      </c>
      <c r="BJ1379" s="17" t="s">
        <v>83</v>
      </c>
      <c r="BK1379" s="238">
        <f>ROUND(I1379*H1379,2)</f>
        <v>0</v>
      </c>
      <c r="BL1379" s="17" t="s">
        <v>178</v>
      </c>
      <c r="BM1379" s="237" t="s">
        <v>1386</v>
      </c>
    </row>
    <row r="1380" s="2" customFormat="1">
      <c r="A1380" s="38"/>
      <c r="B1380" s="39"/>
      <c r="C1380" s="40"/>
      <c r="D1380" s="239" t="s">
        <v>180</v>
      </c>
      <c r="E1380" s="40"/>
      <c r="F1380" s="240" t="s">
        <v>1387</v>
      </c>
      <c r="G1380" s="40"/>
      <c r="H1380" s="40"/>
      <c r="I1380" s="241"/>
      <c r="J1380" s="40"/>
      <c r="K1380" s="40"/>
      <c r="L1380" s="44"/>
      <c r="M1380" s="242"/>
      <c r="N1380" s="243"/>
      <c r="O1380" s="91"/>
      <c r="P1380" s="91"/>
      <c r="Q1380" s="91"/>
      <c r="R1380" s="91"/>
      <c r="S1380" s="91"/>
      <c r="T1380" s="92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T1380" s="17" t="s">
        <v>180</v>
      </c>
      <c r="AU1380" s="17" t="s">
        <v>193</v>
      </c>
    </row>
    <row r="1381" s="13" customFormat="1">
      <c r="A1381" s="13"/>
      <c r="B1381" s="244"/>
      <c r="C1381" s="245"/>
      <c r="D1381" s="246" t="s">
        <v>182</v>
      </c>
      <c r="E1381" s="247" t="s">
        <v>1</v>
      </c>
      <c r="F1381" s="248" t="s">
        <v>1168</v>
      </c>
      <c r="G1381" s="245"/>
      <c r="H1381" s="247" t="s">
        <v>1</v>
      </c>
      <c r="I1381" s="249"/>
      <c r="J1381" s="245"/>
      <c r="K1381" s="245"/>
      <c r="L1381" s="250"/>
      <c r="M1381" s="251"/>
      <c r="N1381" s="252"/>
      <c r="O1381" s="252"/>
      <c r="P1381" s="252"/>
      <c r="Q1381" s="252"/>
      <c r="R1381" s="252"/>
      <c r="S1381" s="252"/>
      <c r="T1381" s="25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54" t="s">
        <v>182</v>
      </c>
      <c r="AU1381" s="254" t="s">
        <v>193</v>
      </c>
      <c r="AV1381" s="13" t="s">
        <v>83</v>
      </c>
      <c r="AW1381" s="13" t="s">
        <v>34</v>
      </c>
      <c r="AX1381" s="13" t="s">
        <v>76</v>
      </c>
      <c r="AY1381" s="254" t="s">
        <v>171</v>
      </c>
    </row>
    <row r="1382" s="13" customFormat="1">
      <c r="A1382" s="13"/>
      <c r="B1382" s="244"/>
      <c r="C1382" s="245"/>
      <c r="D1382" s="246" t="s">
        <v>182</v>
      </c>
      <c r="E1382" s="247" t="s">
        <v>1</v>
      </c>
      <c r="F1382" s="248" t="s">
        <v>1169</v>
      </c>
      <c r="G1382" s="245"/>
      <c r="H1382" s="247" t="s">
        <v>1</v>
      </c>
      <c r="I1382" s="249"/>
      <c r="J1382" s="245"/>
      <c r="K1382" s="245"/>
      <c r="L1382" s="250"/>
      <c r="M1382" s="251"/>
      <c r="N1382" s="252"/>
      <c r="O1382" s="252"/>
      <c r="P1382" s="252"/>
      <c r="Q1382" s="252"/>
      <c r="R1382" s="252"/>
      <c r="S1382" s="252"/>
      <c r="T1382" s="25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54" t="s">
        <v>182</v>
      </c>
      <c r="AU1382" s="254" t="s">
        <v>193</v>
      </c>
      <c r="AV1382" s="13" t="s">
        <v>83</v>
      </c>
      <c r="AW1382" s="13" t="s">
        <v>34</v>
      </c>
      <c r="AX1382" s="13" t="s">
        <v>76</v>
      </c>
      <c r="AY1382" s="254" t="s">
        <v>171</v>
      </c>
    </row>
    <row r="1383" s="13" customFormat="1">
      <c r="A1383" s="13"/>
      <c r="B1383" s="244"/>
      <c r="C1383" s="245"/>
      <c r="D1383" s="246" t="s">
        <v>182</v>
      </c>
      <c r="E1383" s="247" t="s">
        <v>1</v>
      </c>
      <c r="F1383" s="248" t="s">
        <v>184</v>
      </c>
      <c r="G1383" s="245"/>
      <c r="H1383" s="247" t="s">
        <v>1</v>
      </c>
      <c r="I1383" s="249"/>
      <c r="J1383" s="245"/>
      <c r="K1383" s="245"/>
      <c r="L1383" s="250"/>
      <c r="M1383" s="251"/>
      <c r="N1383" s="252"/>
      <c r="O1383" s="252"/>
      <c r="P1383" s="252"/>
      <c r="Q1383" s="252"/>
      <c r="R1383" s="252"/>
      <c r="S1383" s="252"/>
      <c r="T1383" s="25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54" t="s">
        <v>182</v>
      </c>
      <c r="AU1383" s="254" t="s">
        <v>193</v>
      </c>
      <c r="AV1383" s="13" t="s">
        <v>83</v>
      </c>
      <c r="AW1383" s="13" t="s">
        <v>34</v>
      </c>
      <c r="AX1383" s="13" t="s">
        <v>76</v>
      </c>
      <c r="AY1383" s="254" t="s">
        <v>171</v>
      </c>
    </row>
    <row r="1384" s="14" customFormat="1">
      <c r="A1384" s="14"/>
      <c r="B1384" s="255"/>
      <c r="C1384" s="256"/>
      <c r="D1384" s="246" t="s">
        <v>182</v>
      </c>
      <c r="E1384" s="257" t="s">
        <v>1</v>
      </c>
      <c r="F1384" s="258" t="s">
        <v>1388</v>
      </c>
      <c r="G1384" s="256"/>
      <c r="H1384" s="259">
        <v>1</v>
      </c>
      <c r="I1384" s="260"/>
      <c r="J1384" s="256"/>
      <c r="K1384" s="256"/>
      <c r="L1384" s="261"/>
      <c r="M1384" s="262"/>
      <c r="N1384" s="263"/>
      <c r="O1384" s="263"/>
      <c r="P1384" s="263"/>
      <c r="Q1384" s="263"/>
      <c r="R1384" s="263"/>
      <c r="S1384" s="263"/>
      <c r="T1384" s="26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65" t="s">
        <v>182</v>
      </c>
      <c r="AU1384" s="265" t="s">
        <v>193</v>
      </c>
      <c r="AV1384" s="14" t="s">
        <v>85</v>
      </c>
      <c r="AW1384" s="14" t="s">
        <v>34</v>
      </c>
      <c r="AX1384" s="14" t="s">
        <v>76</v>
      </c>
      <c r="AY1384" s="265" t="s">
        <v>171</v>
      </c>
    </row>
    <row r="1385" s="2" customFormat="1" ht="24.15" customHeight="1">
      <c r="A1385" s="38"/>
      <c r="B1385" s="39"/>
      <c r="C1385" s="226" t="s">
        <v>1389</v>
      </c>
      <c r="D1385" s="226" t="s">
        <v>173</v>
      </c>
      <c r="E1385" s="227" t="s">
        <v>1390</v>
      </c>
      <c r="F1385" s="228" t="s">
        <v>1391</v>
      </c>
      <c r="G1385" s="229" t="s">
        <v>438</v>
      </c>
      <c r="H1385" s="230">
        <v>18.399999999999999</v>
      </c>
      <c r="I1385" s="231"/>
      <c r="J1385" s="232">
        <f>ROUND(I1385*H1385,2)</f>
        <v>0</v>
      </c>
      <c r="K1385" s="228" t="s">
        <v>177</v>
      </c>
      <c r="L1385" s="44"/>
      <c r="M1385" s="233" t="s">
        <v>1</v>
      </c>
      <c r="N1385" s="234" t="s">
        <v>41</v>
      </c>
      <c r="O1385" s="91"/>
      <c r="P1385" s="235">
        <f>O1385*H1385</f>
        <v>0</v>
      </c>
      <c r="Q1385" s="235">
        <v>0.00031</v>
      </c>
      <c r="R1385" s="235">
        <f>Q1385*H1385</f>
        <v>0.0057039999999999999</v>
      </c>
      <c r="S1385" s="235">
        <v>0</v>
      </c>
      <c r="T1385" s="236">
        <f>S1385*H1385</f>
        <v>0</v>
      </c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R1385" s="237" t="s">
        <v>178</v>
      </c>
      <c r="AT1385" s="237" t="s">
        <v>173</v>
      </c>
      <c r="AU1385" s="237" t="s">
        <v>193</v>
      </c>
      <c r="AY1385" s="17" t="s">
        <v>171</v>
      </c>
      <c r="BE1385" s="238">
        <f>IF(N1385="základní",J1385,0)</f>
        <v>0</v>
      </c>
      <c r="BF1385" s="238">
        <f>IF(N1385="snížená",J1385,0)</f>
        <v>0</v>
      </c>
      <c r="BG1385" s="238">
        <f>IF(N1385="zákl. přenesená",J1385,0)</f>
        <v>0</v>
      </c>
      <c r="BH1385" s="238">
        <f>IF(N1385="sníž. přenesená",J1385,0)</f>
        <v>0</v>
      </c>
      <c r="BI1385" s="238">
        <f>IF(N1385="nulová",J1385,0)</f>
        <v>0</v>
      </c>
      <c r="BJ1385" s="17" t="s">
        <v>83</v>
      </c>
      <c r="BK1385" s="238">
        <f>ROUND(I1385*H1385,2)</f>
        <v>0</v>
      </c>
      <c r="BL1385" s="17" t="s">
        <v>178</v>
      </c>
      <c r="BM1385" s="237" t="s">
        <v>1392</v>
      </c>
    </row>
    <row r="1386" s="2" customFormat="1">
      <c r="A1386" s="38"/>
      <c r="B1386" s="39"/>
      <c r="C1386" s="40"/>
      <c r="D1386" s="239" t="s">
        <v>180</v>
      </c>
      <c r="E1386" s="40"/>
      <c r="F1386" s="240" t="s">
        <v>1393</v>
      </c>
      <c r="G1386" s="40"/>
      <c r="H1386" s="40"/>
      <c r="I1386" s="241"/>
      <c r="J1386" s="40"/>
      <c r="K1386" s="40"/>
      <c r="L1386" s="44"/>
      <c r="M1386" s="242"/>
      <c r="N1386" s="243"/>
      <c r="O1386" s="91"/>
      <c r="P1386" s="91"/>
      <c r="Q1386" s="91"/>
      <c r="R1386" s="91"/>
      <c r="S1386" s="91"/>
      <c r="T1386" s="92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T1386" s="17" t="s">
        <v>180</v>
      </c>
      <c r="AU1386" s="17" t="s">
        <v>193</v>
      </c>
    </row>
    <row r="1387" s="13" customFormat="1">
      <c r="A1387" s="13"/>
      <c r="B1387" s="244"/>
      <c r="C1387" s="245"/>
      <c r="D1387" s="246" t="s">
        <v>182</v>
      </c>
      <c r="E1387" s="247" t="s">
        <v>1</v>
      </c>
      <c r="F1387" s="248" t="s">
        <v>183</v>
      </c>
      <c r="G1387" s="245"/>
      <c r="H1387" s="247" t="s">
        <v>1</v>
      </c>
      <c r="I1387" s="249"/>
      <c r="J1387" s="245"/>
      <c r="K1387" s="245"/>
      <c r="L1387" s="250"/>
      <c r="M1387" s="251"/>
      <c r="N1387" s="252"/>
      <c r="O1387" s="252"/>
      <c r="P1387" s="252"/>
      <c r="Q1387" s="252"/>
      <c r="R1387" s="252"/>
      <c r="S1387" s="252"/>
      <c r="T1387" s="25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54" t="s">
        <v>182</v>
      </c>
      <c r="AU1387" s="254" t="s">
        <v>193</v>
      </c>
      <c r="AV1387" s="13" t="s">
        <v>83</v>
      </c>
      <c r="AW1387" s="13" t="s">
        <v>34</v>
      </c>
      <c r="AX1387" s="13" t="s">
        <v>76</v>
      </c>
      <c r="AY1387" s="254" t="s">
        <v>171</v>
      </c>
    </row>
    <row r="1388" s="13" customFormat="1">
      <c r="A1388" s="13"/>
      <c r="B1388" s="244"/>
      <c r="C1388" s="245"/>
      <c r="D1388" s="246" t="s">
        <v>182</v>
      </c>
      <c r="E1388" s="247" t="s">
        <v>1</v>
      </c>
      <c r="F1388" s="248" t="s">
        <v>184</v>
      </c>
      <c r="G1388" s="245"/>
      <c r="H1388" s="247" t="s">
        <v>1</v>
      </c>
      <c r="I1388" s="249"/>
      <c r="J1388" s="245"/>
      <c r="K1388" s="245"/>
      <c r="L1388" s="250"/>
      <c r="M1388" s="251"/>
      <c r="N1388" s="252"/>
      <c r="O1388" s="252"/>
      <c r="P1388" s="252"/>
      <c r="Q1388" s="252"/>
      <c r="R1388" s="252"/>
      <c r="S1388" s="252"/>
      <c r="T1388" s="25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54" t="s">
        <v>182</v>
      </c>
      <c r="AU1388" s="254" t="s">
        <v>193</v>
      </c>
      <c r="AV1388" s="13" t="s">
        <v>83</v>
      </c>
      <c r="AW1388" s="13" t="s">
        <v>34</v>
      </c>
      <c r="AX1388" s="13" t="s">
        <v>76</v>
      </c>
      <c r="AY1388" s="254" t="s">
        <v>171</v>
      </c>
    </row>
    <row r="1389" s="13" customFormat="1">
      <c r="A1389" s="13"/>
      <c r="B1389" s="244"/>
      <c r="C1389" s="245"/>
      <c r="D1389" s="246" t="s">
        <v>182</v>
      </c>
      <c r="E1389" s="247" t="s">
        <v>1</v>
      </c>
      <c r="F1389" s="248" t="s">
        <v>386</v>
      </c>
      <c r="G1389" s="245"/>
      <c r="H1389" s="247" t="s">
        <v>1</v>
      </c>
      <c r="I1389" s="249"/>
      <c r="J1389" s="245"/>
      <c r="K1389" s="245"/>
      <c r="L1389" s="250"/>
      <c r="M1389" s="251"/>
      <c r="N1389" s="252"/>
      <c r="O1389" s="252"/>
      <c r="P1389" s="252"/>
      <c r="Q1389" s="252"/>
      <c r="R1389" s="252"/>
      <c r="S1389" s="252"/>
      <c r="T1389" s="25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54" t="s">
        <v>182</v>
      </c>
      <c r="AU1389" s="254" t="s">
        <v>193</v>
      </c>
      <c r="AV1389" s="13" t="s">
        <v>83</v>
      </c>
      <c r="AW1389" s="13" t="s">
        <v>34</v>
      </c>
      <c r="AX1389" s="13" t="s">
        <v>76</v>
      </c>
      <c r="AY1389" s="254" t="s">
        <v>171</v>
      </c>
    </row>
    <row r="1390" s="14" customFormat="1">
      <c r="A1390" s="14"/>
      <c r="B1390" s="255"/>
      <c r="C1390" s="256"/>
      <c r="D1390" s="246" t="s">
        <v>182</v>
      </c>
      <c r="E1390" s="257" t="s">
        <v>1</v>
      </c>
      <c r="F1390" s="258" t="s">
        <v>1394</v>
      </c>
      <c r="G1390" s="256"/>
      <c r="H1390" s="259">
        <v>9.1999999999999993</v>
      </c>
      <c r="I1390" s="260"/>
      <c r="J1390" s="256"/>
      <c r="K1390" s="256"/>
      <c r="L1390" s="261"/>
      <c r="M1390" s="262"/>
      <c r="N1390" s="263"/>
      <c r="O1390" s="263"/>
      <c r="P1390" s="263"/>
      <c r="Q1390" s="263"/>
      <c r="R1390" s="263"/>
      <c r="S1390" s="263"/>
      <c r="T1390" s="26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65" t="s">
        <v>182</v>
      </c>
      <c r="AU1390" s="265" t="s">
        <v>193</v>
      </c>
      <c r="AV1390" s="14" t="s">
        <v>85</v>
      </c>
      <c r="AW1390" s="14" t="s">
        <v>34</v>
      </c>
      <c r="AX1390" s="14" t="s">
        <v>76</v>
      </c>
      <c r="AY1390" s="265" t="s">
        <v>171</v>
      </c>
    </row>
    <row r="1391" s="14" customFormat="1">
      <c r="A1391" s="14"/>
      <c r="B1391" s="255"/>
      <c r="C1391" s="256"/>
      <c r="D1391" s="246" t="s">
        <v>182</v>
      </c>
      <c r="E1391" s="257" t="s">
        <v>1</v>
      </c>
      <c r="F1391" s="258" t="s">
        <v>1394</v>
      </c>
      <c r="G1391" s="256"/>
      <c r="H1391" s="259">
        <v>9.1999999999999993</v>
      </c>
      <c r="I1391" s="260"/>
      <c r="J1391" s="256"/>
      <c r="K1391" s="256"/>
      <c r="L1391" s="261"/>
      <c r="M1391" s="262"/>
      <c r="N1391" s="263"/>
      <c r="O1391" s="263"/>
      <c r="P1391" s="263"/>
      <c r="Q1391" s="263"/>
      <c r="R1391" s="263"/>
      <c r="S1391" s="263"/>
      <c r="T1391" s="26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65" t="s">
        <v>182</v>
      </c>
      <c r="AU1391" s="265" t="s">
        <v>193</v>
      </c>
      <c r="AV1391" s="14" t="s">
        <v>85</v>
      </c>
      <c r="AW1391" s="14" t="s">
        <v>34</v>
      </c>
      <c r="AX1391" s="14" t="s">
        <v>76</v>
      </c>
      <c r="AY1391" s="265" t="s">
        <v>171</v>
      </c>
    </row>
    <row r="1392" s="2" customFormat="1" ht="24.15" customHeight="1">
      <c r="A1392" s="38"/>
      <c r="B1392" s="39"/>
      <c r="C1392" s="226" t="s">
        <v>1395</v>
      </c>
      <c r="D1392" s="226" t="s">
        <v>173</v>
      </c>
      <c r="E1392" s="227" t="s">
        <v>1396</v>
      </c>
      <c r="F1392" s="228" t="s">
        <v>1397</v>
      </c>
      <c r="G1392" s="229" t="s">
        <v>438</v>
      </c>
      <c r="H1392" s="230">
        <v>4.7000000000000002</v>
      </c>
      <c r="I1392" s="231"/>
      <c r="J1392" s="232">
        <f>ROUND(I1392*H1392,2)</f>
        <v>0</v>
      </c>
      <c r="K1392" s="228" t="s">
        <v>177</v>
      </c>
      <c r="L1392" s="44"/>
      <c r="M1392" s="233" t="s">
        <v>1</v>
      </c>
      <c r="N1392" s="234" t="s">
        <v>41</v>
      </c>
      <c r="O1392" s="91"/>
      <c r="P1392" s="235">
        <f>O1392*H1392</f>
        <v>0</v>
      </c>
      <c r="Q1392" s="235">
        <v>0</v>
      </c>
      <c r="R1392" s="235">
        <f>Q1392*H1392</f>
        <v>0</v>
      </c>
      <c r="S1392" s="235">
        <v>0</v>
      </c>
      <c r="T1392" s="236">
        <f>S1392*H1392</f>
        <v>0</v>
      </c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R1392" s="237" t="s">
        <v>178</v>
      </c>
      <c r="AT1392" s="237" t="s">
        <v>173</v>
      </c>
      <c r="AU1392" s="237" t="s">
        <v>193</v>
      </c>
      <c r="AY1392" s="17" t="s">
        <v>171</v>
      </c>
      <c r="BE1392" s="238">
        <f>IF(N1392="základní",J1392,0)</f>
        <v>0</v>
      </c>
      <c r="BF1392" s="238">
        <f>IF(N1392="snížená",J1392,0)</f>
        <v>0</v>
      </c>
      <c r="BG1392" s="238">
        <f>IF(N1392="zákl. přenesená",J1392,0)</f>
        <v>0</v>
      </c>
      <c r="BH1392" s="238">
        <f>IF(N1392="sníž. přenesená",J1392,0)</f>
        <v>0</v>
      </c>
      <c r="BI1392" s="238">
        <f>IF(N1392="nulová",J1392,0)</f>
        <v>0</v>
      </c>
      <c r="BJ1392" s="17" t="s">
        <v>83</v>
      </c>
      <c r="BK1392" s="238">
        <f>ROUND(I1392*H1392,2)</f>
        <v>0</v>
      </c>
      <c r="BL1392" s="17" t="s">
        <v>178</v>
      </c>
      <c r="BM1392" s="237" t="s">
        <v>1398</v>
      </c>
    </row>
    <row r="1393" s="2" customFormat="1">
      <c r="A1393" s="38"/>
      <c r="B1393" s="39"/>
      <c r="C1393" s="40"/>
      <c r="D1393" s="239" t="s">
        <v>180</v>
      </c>
      <c r="E1393" s="40"/>
      <c r="F1393" s="240" t="s">
        <v>1399</v>
      </c>
      <c r="G1393" s="40"/>
      <c r="H1393" s="40"/>
      <c r="I1393" s="241"/>
      <c r="J1393" s="40"/>
      <c r="K1393" s="40"/>
      <c r="L1393" s="44"/>
      <c r="M1393" s="242"/>
      <c r="N1393" s="243"/>
      <c r="O1393" s="91"/>
      <c r="P1393" s="91"/>
      <c r="Q1393" s="91"/>
      <c r="R1393" s="91"/>
      <c r="S1393" s="91"/>
      <c r="T1393" s="92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T1393" s="17" t="s">
        <v>180</v>
      </c>
      <c r="AU1393" s="17" t="s">
        <v>193</v>
      </c>
    </row>
    <row r="1394" s="13" customFormat="1">
      <c r="A1394" s="13"/>
      <c r="B1394" s="244"/>
      <c r="C1394" s="245"/>
      <c r="D1394" s="246" t="s">
        <v>182</v>
      </c>
      <c r="E1394" s="247" t="s">
        <v>1</v>
      </c>
      <c r="F1394" s="248" t="s">
        <v>183</v>
      </c>
      <c r="G1394" s="245"/>
      <c r="H1394" s="247" t="s">
        <v>1</v>
      </c>
      <c r="I1394" s="249"/>
      <c r="J1394" s="245"/>
      <c r="K1394" s="245"/>
      <c r="L1394" s="250"/>
      <c r="M1394" s="251"/>
      <c r="N1394" s="252"/>
      <c r="O1394" s="252"/>
      <c r="P1394" s="252"/>
      <c r="Q1394" s="252"/>
      <c r="R1394" s="252"/>
      <c r="S1394" s="252"/>
      <c r="T1394" s="25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54" t="s">
        <v>182</v>
      </c>
      <c r="AU1394" s="254" t="s">
        <v>193</v>
      </c>
      <c r="AV1394" s="13" t="s">
        <v>83</v>
      </c>
      <c r="AW1394" s="13" t="s">
        <v>34</v>
      </c>
      <c r="AX1394" s="13" t="s">
        <v>76</v>
      </c>
      <c r="AY1394" s="254" t="s">
        <v>171</v>
      </c>
    </row>
    <row r="1395" s="13" customFormat="1">
      <c r="A1395" s="13"/>
      <c r="B1395" s="244"/>
      <c r="C1395" s="245"/>
      <c r="D1395" s="246" t="s">
        <v>182</v>
      </c>
      <c r="E1395" s="247" t="s">
        <v>1</v>
      </c>
      <c r="F1395" s="248" t="s">
        <v>184</v>
      </c>
      <c r="G1395" s="245"/>
      <c r="H1395" s="247" t="s">
        <v>1</v>
      </c>
      <c r="I1395" s="249"/>
      <c r="J1395" s="245"/>
      <c r="K1395" s="245"/>
      <c r="L1395" s="250"/>
      <c r="M1395" s="251"/>
      <c r="N1395" s="252"/>
      <c r="O1395" s="252"/>
      <c r="P1395" s="252"/>
      <c r="Q1395" s="252"/>
      <c r="R1395" s="252"/>
      <c r="S1395" s="252"/>
      <c r="T1395" s="25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54" t="s">
        <v>182</v>
      </c>
      <c r="AU1395" s="254" t="s">
        <v>193</v>
      </c>
      <c r="AV1395" s="13" t="s">
        <v>83</v>
      </c>
      <c r="AW1395" s="13" t="s">
        <v>34</v>
      </c>
      <c r="AX1395" s="13" t="s">
        <v>76</v>
      </c>
      <c r="AY1395" s="254" t="s">
        <v>171</v>
      </c>
    </row>
    <row r="1396" s="13" customFormat="1">
      <c r="A1396" s="13"/>
      <c r="B1396" s="244"/>
      <c r="C1396" s="245"/>
      <c r="D1396" s="246" t="s">
        <v>182</v>
      </c>
      <c r="E1396" s="247" t="s">
        <v>1</v>
      </c>
      <c r="F1396" s="248" t="s">
        <v>1400</v>
      </c>
      <c r="G1396" s="245"/>
      <c r="H1396" s="247" t="s">
        <v>1</v>
      </c>
      <c r="I1396" s="249"/>
      <c r="J1396" s="245"/>
      <c r="K1396" s="245"/>
      <c r="L1396" s="250"/>
      <c r="M1396" s="251"/>
      <c r="N1396" s="252"/>
      <c r="O1396" s="252"/>
      <c r="P1396" s="252"/>
      <c r="Q1396" s="252"/>
      <c r="R1396" s="252"/>
      <c r="S1396" s="252"/>
      <c r="T1396" s="25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54" t="s">
        <v>182</v>
      </c>
      <c r="AU1396" s="254" t="s">
        <v>193</v>
      </c>
      <c r="AV1396" s="13" t="s">
        <v>83</v>
      </c>
      <c r="AW1396" s="13" t="s">
        <v>34</v>
      </c>
      <c r="AX1396" s="13" t="s">
        <v>76</v>
      </c>
      <c r="AY1396" s="254" t="s">
        <v>171</v>
      </c>
    </row>
    <row r="1397" s="14" customFormat="1">
      <c r="A1397" s="14"/>
      <c r="B1397" s="255"/>
      <c r="C1397" s="256"/>
      <c r="D1397" s="246" t="s">
        <v>182</v>
      </c>
      <c r="E1397" s="257" t="s">
        <v>1</v>
      </c>
      <c r="F1397" s="258" t="s">
        <v>1401</v>
      </c>
      <c r="G1397" s="256"/>
      <c r="H1397" s="259">
        <v>4.7000000000000002</v>
      </c>
      <c r="I1397" s="260"/>
      <c r="J1397" s="256"/>
      <c r="K1397" s="256"/>
      <c r="L1397" s="261"/>
      <c r="M1397" s="262"/>
      <c r="N1397" s="263"/>
      <c r="O1397" s="263"/>
      <c r="P1397" s="263"/>
      <c r="Q1397" s="263"/>
      <c r="R1397" s="263"/>
      <c r="S1397" s="263"/>
      <c r="T1397" s="26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65" t="s">
        <v>182</v>
      </c>
      <c r="AU1397" s="265" t="s">
        <v>193</v>
      </c>
      <c r="AV1397" s="14" t="s">
        <v>85</v>
      </c>
      <c r="AW1397" s="14" t="s">
        <v>34</v>
      </c>
      <c r="AX1397" s="14" t="s">
        <v>76</v>
      </c>
      <c r="AY1397" s="265" t="s">
        <v>171</v>
      </c>
    </row>
    <row r="1398" s="2" customFormat="1" ht="37.8" customHeight="1">
      <c r="A1398" s="38"/>
      <c r="B1398" s="39"/>
      <c r="C1398" s="226" t="s">
        <v>1402</v>
      </c>
      <c r="D1398" s="226" t="s">
        <v>173</v>
      </c>
      <c r="E1398" s="227" t="s">
        <v>1403</v>
      </c>
      <c r="F1398" s="228" t="s">
        <v>1404</v>
      </c>
      <c r="G1398" s="229" t="s">
        <v>292</v>
      </c>
      <c r="H1398" s="230">
        <v>684.90800000000002</v>
      </c>
      <c r="I1398" s="231"/>
      <c r="J1398" s="232">
        <f>ROUND(I1398*H1398,2)</f>
        <v>0</v>
      </c>
      <c r="K1398" s="228" t="s">
        <v>177</v>
      </c>
      <c r="L1398" s="44"/>
      <c r="M1398" s="233" t="s">
        <v>1</v>
      </c>
      <c r="N1398" s="234" t="s">
        <v>41</v>
      </c>
      <c r="O1398" s="91"/>
      <c r="P1398" s="235">
        <f>O1398*H1398</f>
        <v>0</v>
      </c>
      <c r="Q1398" s="235">
        <v>0</v>
      </c>
      <c r="R1398" s="235">
        <f>Q1398*H1398</f>
        <v>0</v>
      </c>
      <c r="S1398" s="235">
        <v>0.01</v>
      </c>
      <c r="T1398" s="236">
        <f>S1398*H1398</f>
        <v>6.8490800000000007</v>
      </c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R1398" s="237" t="s">
        <v>178</v>
      </c>
      <c r="AT1398" s="237" t="s">
        <v>173</v>
      </c>
      <c r="AU1398" s="237" t="s">
        <v>193</v>
      </c>
      <c r="AY1398" s="17" t="s">
        <v>171</v>
      </c>
      <c r="BE1398" s="238">
        <f>IF(N1398="základní",J1398,0)</f>
        <v>0</v>
      </c>
      <c r="BF1398" s="238">
        <f>IF(N1398="snížená",J1398,0)</f>
        <v>0</v>
      </c>
      <c r="BG1398" s="238">
        <f>IF(N1398="zákl. přenesená",J1398,0)</f>
        <v>0</v>
      </c>
      <c r="BH1398" s="238">
        <f>IF(N1398="sníž. přenesená",J1398,0)</f>
        <v>0</v>
      </c>
      <c r="BI1398" s="238">
        <f>IF(N1398="nulová",J1398,0)</f>
        <v>0</v>
      </c>
      <c r="BJ1398" s="17" t="s">
        <v>83</v>
      </c>
      <c r="BK1398" s="238">
        <f>ROUND(I1398*H1398,2)</f>
        <v>0</v>
      </c>
      <c r="BL1398" s="17" t="s">
        <v>178</v>
      </c>
      <c r="BM1398" s="237" t="s">
        <v>1405</v>
      </c>
    </row>
    <row r="1399" s="2" customFormat="1">
      <c r="A1399" s="38"/>
      <c r="B1399" s="39"/>
      <c r="C1399" s="40"/>
      <c r="D1399" s="239" t="s">
        <v>180</v>
      </c>
      <c r="E1399" s="40"/>
      <c r="F1399" s="240" t="s">
        <v>1406</v>
      </c>
      <c r="G1399" s="40"/>
      <c r="H1399" s="40"/>
      <c r="I1399" s="241"/>
      <c r="J1399" s="40"/>
      <c r="K1399" s="40"/>
      <c r="L1399" s="44"/>
      <c r="M1399" s="242"/>
      <c r="N1399" s="243"/>
      <c r="O1399" s="91"/>
      <c r="P1399" s="91"/>
      <c r="Q1399" s="91"/>
      <c r="R1399" s="91"/>
      <c r="S1399" s="91"/>
      <c r="T1399" s="92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T1399" s="17" t="s">
        <v>180</v>
      </c>
      <c r="AU1399" s="17" t="s">
        <v>193</v>
      </c>
    </row>
    <row r="1400" s="13" customFormat="1">
      <c r="A1400" s="13"/>
      <c r="B1400" s="244"/>
      <c r="C1400" s="245"/>
      <c r="D1400" s="246" t="s">
        <v>182</v>
      </c>
      <c r="E1400" s="247" t="s">
        <v>1</v>
      </c>
      <c r="F1400" s="248" t="s">
        <v>183</v>
      </c>
      <c r="G1400" s="245"/>
      <c r="H1400" s="247" t="s">
        <v>1</v>
      </c>
      <c r="I1400" s="249"/>
      <c r="J1400" s="245"/>
      <c r="K1400" s="245"/>
      <c r="L1400" s="250"/>
      <c r="M1400" s="251"/>
      <c r="N1400" s="252"/>
      <c r="O1400" s="252"/>
      <c r="P1400" s="252"/>
      <c r="Q1400" s="252"/>
      <c r="R1400" s="252"/>
      <c r="S1400" s="252"/>
      <c r="T1400" s="25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54" t="s">
        <v>182</v>
      </c>
      <c r="AU1400" s="254" t="s">
        <v>193</v>
      </c>
      <c r="AV1400" s="13" t="s">
        <v>83</v>
      </c>
      <c r="AW1400" s="13" t="s">
        <v>34</v>
      </c>
      <c r="AX1400" s="13" t="s">
        <v>76</v>
      </c>
      <c r="AY1400" s="254" t="s">
        <v>171</v>
      </c>
    </row>
    <row r="1401" s="13" customFormat="1">
      <c r="A1401" s="13"/>
      <c r="B1401" s="244"/>
      <c r="C1401" s="245"/>
      <c r="D1401" s="246" t="s">
        <v>182</v>
      </c>
      <c r="E1401" s="247" t="s">
        <v>1</v>
      </c>
      <c r="F1401" s="248" t="s">
        <v>184</v>
      </c>
      <c r="G1401" s="245"/>
      <c r="H1401" s="247" t="s">
        <v>1</v>
      </c>
      <c r="I1401" s="249"/>
      <c r="J1401" s="245"/>
      <c r="K1401" s="245"/>
      <c r="L1401" s="250"/>
      <c r="M1401" s="251"/>
      <c r="N1401" s="252"/>
      <c r="O1401" s="252"/>
      <c r="P1401" s="252"/>
      <c r="Q1401" s="252"/>
      <c r="R1401" s="252"/>
      <c r="S1401" s="252"/>
      <c r="T1401" s="25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54" t="s">
        <v>182</v>
      </c>
      <c r="AU1401" s="254" t="s">
        <v>193</v>
      </c>
      <c r="AV1401" s="13" t="s">
        <v>83</v>
      </c>
      <c r="AW1401" s="13" t="s">
        <v>34</v>
      </c>
      <c r="AX1401" s="13" t="s">
        <v>76</v>
      </c>
      <c r="AY1401" s="254" t="s">
        <v>171</v>
      </c>
    </row>
    <row r="1402" s="13" customFormat="1">
      <c r="A1402" s="13"/>
      <c r="B1402" s="244"/>
      <c r="C1402" s="245"/>
      <c r="D1402" s="246" t="s">
        <v>182</v>
      </c>
      <c r="E1402" s="247" t="s">
        <v>1</v>
      </c>
      <c r="F1402" s="248" t="s">
        <v>386</v>
      </c>
      <c r="G1402" s="245"/>
      <c r="H1402" s="247" t="s">
        <v>1</v>
      </c>
      <c r="I1402" s="249"/>
      <c r="J1402" s="245"/>
      <c r="K1402" s="245"/>
      <c r="L1402" s="250"/>
      <c r="M1402" s="251"/>
      <c r="N1402" s="252"/>
      <c r="O1402" s="252"/>
      <c r="P1402" s="252"/>
      <c r="Q1402" s="252"/>
      <c r="R1402" s="252"/>
      <c r="S1402" s="252"/>
      <c r="T1402" s="25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54" t="s">
        <v>182</v>
      </c>
      <c r="AU1402" s="254" t="s">
        <v>193</v>
      </c>
      <c r="AV1402" s="13" t="s">
        <v>83</v>
      </c>
      <c r="AW1402" s="13" t="s">
        <v>34</v>
      </c>
      <c r="AX1402" s="13" t="s">
        <v>76</v>
      </c>
      <c r="AY1402" s="254" t="s">
        <v>171</v>
      </c>
    </row>
    <row r="1403" s="14" customFormat="1">
      <c r="A1403" s="14"/>
      <c r="B1403" s="255"/>
      <c r="C1403" s="256"/>
      <c r="D1403" s="246" t="s">
        <v>182</v>
      </c>
      <c r="E1403" s="257" t="s">
        <v>1</v>
      </c>
      <c r="F1403" s="258" t="s">
        <v>510</v>
      </c>
      <c r="G1403" s="256"/>
      <c r="H1403" s="259">
        <v>44.240000000000002</v>
      </c>
      <c r="I1403" s="260"/>
      <c r="J1403" s="256"/>
      <c r="K1403" s="256"/>
      <c r="L1403" s="261"/>
      <c r="M1403" s="262"/>
      <c r="N1403" s="263"/>
      <c r="O1403" s="263"/>
      <c r="P1403" s="263"/>
      <c r="Q1403" s="263"/>
      <c r="R1403" s="263"/>
      <c r="S1403" s="263"/>
      <c r="T1403" s="26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65" t="s">
        <v>182</v>
      </c>
      <c r="AU1403" s="265" t="s">
        <v>193</v>
      </c>
      <c r="AV1403" s="14" t="s">
        <v>85</v>
      </c>
      <c r="AW1403" s="14" t="s">
        <v>34</v>
      </c>
      <c r="AX1403" s="14" t="s">
        <v>76</v>
      </c>
      <c r="AY1403" s="265" t="s">
        <v>171</v>
      </c>
    </row>
    <row r="1404" s="14" customFormat="1">
      <c r="A1404" s="14"/>
      <c r="B1404" s="255"/>
      <c r="C1404" s="256"/>
      <c r="D1404" s="246" t="s">
        <v>182</v>
      </c>
      <c r="E1404" s="257" t="s">
        <v>1</v>
      </c>
      <c r="F1404" s="258" t="s">
        <v>511</v>
      </c>
      <c r="G1404" s="256"/>
      <c r="H1404" s="259">
        <v>40.32</v>
      </c>
      <c r="I1404" s="260"/>
      <c r="J1404" s="256"/>
      <c r="K1404" s="256"/>
      <c r="L1404" s="261"/>
      <c r="M1404" s="262"/>
      <c r="N1404" s="263"/>
      <c r="O1404" s="263"/>
      <c r="P1404" s="263"/>
      <c r="Q1404" s="263"/>
      <c r="R1404" s="263"/>
      <c r="S1404" s="263"/>
      <c r="T1404" s="26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65" t="s">
        <v>182</v>
      </c>
      <c r="AU1404" s="265" t="s">
        <v>193</v>
      </c>
      <c r="AV1404" s="14" t="s">
        <v>85</v>
      </c>
      <c r="AW1404" s="14" t="s">
        <v>34</v>
      </c>
      <c r="AX1404" s="14" t="s">
        <v>76</v>
      </c>
      <c r="AY1404" s="265" t="s">
        <v>171</v>
      </c>
    </row>
    <row r="1405" s="14" customFormat="1">
      <c r="A1405" s="14"/>
      <c r="B1405" s="255"/>
      <c r="C1405" s="256"/>
      <c r="D1405" s="246" t="s">
        <v>182</v>
      </c>
      <c r="E1405" s="257" t="s">
        <v>1</v>
      </c>
      <c r="F1405" s="258" t="s">
        <v>512</v>
      </c>
      <c r="G1405" s="256"/>
      <c r="H1405" s="259">
        <v>49.840000000000003</v>
      </c>
      <c r="I1405" s="260"/>
      <c r="J1405" s="256"/>
      <c r="K1405" s="256"/>
      <c r="L1405" s="261"/>
      <c r="M1405" s="262"/>
      <c r="N1405" s="263"/>
      <c r="O1405" s="263"/>
      <c r="P1405" s="263"/>
      <c r="Q1405" s="263"/>
      <c r="R1405" s="263"/>
      <c r="S1405" s="263"/>
      <c r="T1405" s="26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65" t="s">
        <v>182</v>
      </c>
      <c r="AU1405" s="265" t="s">
        <v>193</v>
      </c>
      <c r="AV1405" s="14" t="s">
        <v>85</v>
      </c>
      <c r="AW1405" s="14" t="s">
        <v>34</v>
      </c>
      <c r="AX1405" s="14" t="s">
        <v>76</v>
      </c>
      <c r="AY1405" s="265" t="s">
        <v>171</v>
      </c>
    </row>
    <row r="1406" s="14" customFormat="1">
      <c r="A1406" s="14"/>
      <c r="B1406" s="255"/>
      <c r="C1406" s="256"/>
      <c r="D1406" s="246" t="s">
        <v>182</v>
      </c>
      <c r="E1406" s="257" t="s">
        <v>1</v>
      </c>
      <c r="F1406" s="258" t="s">
        <v>513</v>
      </c>
      <c r="G1406" s="256"/>
      <c r="H1406" s="259">
        <v>45.640000000000001</v>
      </c>
      <c r="I1406" s="260"/>
      <c r="J1406" s="256"/>
      <c r="K1406" s="256"/>
      <c r="L1406" s="261"/>
      <c r="M1406" s="262"/>
      <c r="N1406" s="263"/>
      <c r="O1406" s="263"/>
      <c r="P1406" s="263"/>
      <c r="Q1406" s="263"/>
      <c r="R1406" s="263"/>
      <c r="S1406" s="263"/>
      <c r="T1406" s="26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5" t="s">
        <v>182</v>
      </c>
      <c r="AU1406" s="265" t="s">
        <v>193</v>
      </c>
      <c r="AV1406" s="14" t="s">
        <v>85</v>
      </c>
      <c r="AW1406" s="14" t="s">
        <v>34</v>
      </c>
      <c r="AX1406" s="14" t="s">
        <v>76</v>
      </c>
      <c r="AY1406" s="265" t="s">
        <v>171</v>
      </c>
    </row>
    <row r="1407" s="14" customFormat="1">
      <c r="A1407" s="14"/>
      <c r="B1407" s="255"/>
      <c r="C1407" s="256"/>
      <c r="D1407" s="246" t="s">
        <v>182</v>
      </c>
      <c r="E1407" s="257" t="s">
        <v>1</v>
      </c>
      <c r="F1407" s="258" t="s">
        <v>514</v>
      </c>
      <c r="G1407" s="256"/>
      <c r="H1407" s="259">
        <v>251.74799999999999</v>
      </c>
      <c r="I1407" s="260"/>
      <c r="J1407" s="256"/>
      <c r="K1407" s="256"/>
      <c r="L1407" s="261"/>
      <c r="M1407" s="262"/>
      <c r="N1407" s="263"/>
      <c r="O1407" s="263"/>
      <c r="P1407" s="263"/>
      <c r="Q1407" s="263"/>
      <c r="R1407" s="263"/>
      <c r="S1407" s="263"/>
      <c r="T1407" s="26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65" t="s">
        <v>182</v>
      </c>
      <c r="AU1407" s="265" t="s">
        <v>193</v>
      </c>
      <c r="AV1407" s="14" t="s">
        <v>85</v>
      </c>
      <c r="AW1407" s="14" t="s">
        <v>34</v>
      </c>
      <c r="AX1407" s="14" t="s">
        <v>76</v>
      </c>
      <c r="AY1407" s="265" t="s">
        <v>171</v>
      </c>
    </row>
    <row r="1408" s="14" customFormat="1">
      <c r="A1408" s="14"/>
      <c r="B1408" s="255"/>
      <c r="C1408" s="256"/>
      <c r="D1408" s="246" t="s">
        <v>182</v>
      </c>
      <c r="E1408" s="257" t="s">
        <v>1</v>
      </c>
      <c r="F1408" s="258" t="s">
        <v>515</v>
      </c>
      <c r="G1408" s="256"/>
      <c r="H1408" s="259">
        <v>52.079999999999998</v>
      </c>
      <c r="I1408" s="260"/>
      <c r="J1408" s="256"/>
      <c r="K1408" s="256"/>
      <c r="L1408" s="261"/>
      <c r="M1408" s="262"/>
      <c r="N1408" s="263"/>
      <c r="O1408" s="263"/>
      <c r="P1408" s="263"/>
      <c r="Q1408" s="263"/>
      <c r="R1408" s="263"/>
      <c r="S1408" s="263"/>
      <c r="T1408" s="26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5" t="s">
        <v>182</v>
      </c>
      <c r="AU1408" s="265" t="s">
        <v>193</v>
      </c>
      <c r="AV1408" s="14" t="s">
        <v>85</v>
      </c>
      <c r="AW1408" s="14" t="s">
        <v>34</v>
      </c>
      <c r="AX1408" s="14" t="s">
        <v>76</v>
      </c>
      <c r="AY1408" s="265" t="s">
        <v>171</v>
      </c>
    </row>
    <row r="1409" s="14" customFormat="1">
      <c r="A1409" s="14"/>
      <c r="B1409" s="255"/>
      <c r="C1409" s="256"/>
      <c r="D1409" s="246" t="s">
        <v>182</v>
      </c>
      <c r="E1409" s="257" t="s">
        <v>1</v>
      </c>
      <c r="F1409" s="258" t="s">
        <v>516</v>
      </c>
      <c r="G1409" s="256"/>
      <c r="H1409" s="259">
        <v>73.920000000000002</v>
      </c>
      <c r="I1409" s="260"/>
      <c r="J1409" s="256"/>
      <c r="K1409" s="256"/>
      <c r="L1409" s="261"/>
      <c r="M1409" s="262"/>
      <c r="N1409" s="263"/>
      <c r="O1409" s="263"/>
      <c r="P1409" s="263"/>
      <c r="Q1409" s="263"/>
      <c r="R1409" s="263"/>
      <c r="S1409" s="263"/>
      <c r="T1409" s="26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65" t="s">
        <v>182</v>
      </c>
      <c r="AU1409" s="265" t="s">
        <v>193</v>
      </c>
      <c r="AV1409" s="14" t="s">
        <v>85</v>
      </c>
      <c r="AW1409" s="14" t="s">
        <v>34</v>
      </c>
      <c r="AX1409" s="14" t="s">
        <v>76</v>
      </c>
      <c r="AY1409" s="265" t="s">
        <v>171</v>
      </c>
    </row>
    <row r="1410" s="14" customFormat="1">
      <c r="A1410" s="14"/>
      <c r="B1410" s="255"/>
      <c r="C1410" s="256"/>
      <c r="D1410" s="246" t="s">
        <v>182</v>
      </c>
      <c r="E1410" s="257" t="s">
        <v>1</v>
      </c>
      <c r="F1410" s="258" t="s">
        <v>517</v>
      </c>
      <c r="G1410" s="256"/>
      <c r="H1410" s="259">
        <v>127.12000000000001</v>
      </c>
      <c r="I1410" s="260"/>
      <c r="J1410" s="256"/>
      <c r="K1410" s="256"/>
      <c r="L1410" s="261"/>
      <c r="M1410" s="262"/>
      <c r="N1410" s="263"/>
      <c r="O1410" s="263"/>
      <c r="P1410" s="263"/>
      <c r="Q1410" s="263"/>
      <c r="R1410" s="263"/>
      <c r="S1410" s="263"/>
      <c r="T1410" s="26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5" t="s">
        <v>182</v>
      </c>
      <c r="AU1410" s="265" t="s">
        <v>193</v>
      </c>
      <c r="AV1410" s="14" t="s">
        <v>85</v>
      </c>
      <c r="AW1410" s="14" t="s">
        <v>34</v>
      </c>
      <c r="AX1410" s="14" t="s">
        <v>76</v>
      </c>
      <c r="AY1410" s="265" t="s">
        <v>171</v>
      </c>
    </row>
    <row r="1411" s="2" customFormat="1" ht="24.15" customHeight="1">
      <c r="A1411" s="38"/>
      <c r="B1411" s="39"/>
      <c r="C1411" s="226" t="s">
        <v>1407</v>
      </c>
      <c r="D1411" s="226" t="s">
        <v>173</v>
      </c>
      <c r="E1411" s="227" t="s">
        <v>1408</v>
      </c>
      <c r="F1411" s="228" t="s">
        <v>1409</v>
      </c>
      <c r="G1411" s="229" t="s">
        <v>292</v>
      </c>
      <c r="H1411" s="230">
        <v>22.050000000000001</v>
      </c>
      <c r="I1411" s="231"/>
      <c r="J1411" s="232">
        <f>ROUND(I1411*H1411,2)</f>
        <v>0</v>
      </c>
      <c r="K1411" s="228" t="s">
        <v>177</v>
      </c>
      <c r="L1411" s="44"/>
      <c r="M1411" s="233" t="s">
        <v>1</v>
      </c>
      <c r="N1411" s="234" t="s">
        <v>41</v>
      </c>
      <c r="O1411" s="91"/>
      <c r="P1411" s="235">
        <f>O1411*H1411</f>
        <v>0</v>
      </c>
      <c r="Q1411" s="235">
        <v>0</v>
      </c>
      <c r="R1411" s="235">
        <f>Q1411*H1411</f>
        <v>0</v>
      </c>
      <c r="S1411" s="235">
        <v>0.068000000000000005</v>
      </c>
      <c r="T1411" s="236">
        <f>S1411*H1411</f>
        <v>1.4994000000000001</v>
      </c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R1411" s="237" t="s">
        <v>178</v>
      </c>
      <c r="AT1411" s="237" t="s">
        <v>173</v>
      </c>
      <c r="AU1411" s="237" t="s">
        <v>193</v>
      </c>
      <c r="AY1411" s="17" t="s">
        <v>171</v>
      </c>
      <c r="BE1411" s="238">
        <f>IF(N1411="základní",J1411,0)</f>
        <v>0</v>
      </c>
      <c r="BF1411" s="238">
        <f>IF(N1411="snížená",J1411,0)</f>
        <v>0</v>
      </c>
      <c r="BG1411" s="238">
        <f>IF(N1411="zákl. přenesená",J1411,0)</f>
        <v>0</v>
      </c>
      <c r="BH1411" s="238">
        <f>IF(N1411="sníž. přenesená",J1411,0)</f>
        <v>0</v>
      </c>
      <c r="BI1411" s="238">
        <f>IF(N1411="nulová",J1411,0)</f>
        <v>0</v>
      </c>
      <c r="BJ1411" s="17" t="s">
        <v>83</v>
      </c>
      <c r="BK1411" s="238">
        <f>ROUND(I1411*H1411,2)</f>
        <v>0</v>
      </c>
      <c r="BL1411" s="17" t="s">
        <v>178</v>
      </c>
      <c r="BM1411" s="237" t="s">
        <v>1410</v>
      </c>
    </row>
    <row r="1412" s="2" customFormat="1">
      <c r="A1412" s="38"/>
      <c r="B1412" s="39"/>
      <c r="C1412" s="40"/>
      <c r="D1412" s="239" t="s">
        <v>180</v>
      </c>
      <c r="E1412" s="40"/>
      <c r="F1412" s="240" t="s">
        <v>1411</v>
      </c>
      <c r="G1412" s="40"/>
      <c r="H1412" s="40"/>
      <c r="I1412" s="241"/>
      <c r="J1412" s="40"/>
      <c r="K1412" s="40"/>
      <c r="L1412" s="44"/>
      <c r="M1412" s="242"/>
      <c r="N1412" s="243"/>
      <c r="O1412" s="91"/>
      <c r="P1412" s="91"/>
      <c r="Q1412" s="91"/>
      <c r="R1412" s="91"/>
      <c r="S1412" s="91"/>
      <c r="T1412" s="92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T1412" s="17" t="s">
        <v>180</v>
      </c>
      <c r="AU1412" s="17" t="s">
        <v>193</v>
      </c>
    </row>
    <row r="1413" s="13" customFormat="1">
      <c r="A1413" s="13"/>
      <c r="B1413" s="244"/>
      <c r="C1413" s="245"/>
      <c r="D1413" s="246" t="s">
        <v>182</v>
      </c>
      <c r="E1413" s="247" t="s">
        <v>1</v>
      </c>
      <c r="F1413" s="248" t="s">
        <v>183</v>
      </c>
      <c r="G1413" s="245"/>
      <c r="H1413" s="247" t="s">
        <v>1</v>
      </c>
      <c r="I1413" s="249"/>
      <c r="J1413" s="245"/>
      <c r="K1413" s="245"/>
      <c r="L1413" s="250"/>
      <c r="M1413" s="251"/>
      <c r="N1413" s="252"/>
      <c r="O1413" s="252"/>
      <c r="P1413" s="252"/>
      <c r="Q1413" s="252"/>
      <c r="R1413" s="252"/>
      <c r="S1413" s="252"/>
      <c r="T1413" s="25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54" t="s">
        <v>182</v>
      </c>
      <c r="AU1413" s="254" t="s">
        <v>193</v>
      </c>
      <c r="AV1413" s="13" t="s">
        <v>83</v>
      </c>
      <c r="AW1413" s="13" t="s">
        <v>34</v>
      </c>
      <c r="AX1413" s="13" t="s">
        <v>76</v>
      </c>
      <c r="AY1413" s="254" t="s">
        <v>171</v>
      </c>
    </row>
    <row r="1414" s="13" customFormat="1">
      <c r="A1414" s="13"/>
      <c r="B1414" s="244"/>
      <c r="C1414" s="245"/>
      <c r="D1414" s="246" t="s">
        <v>182</v>
      </c>
      <c r="E1414" s="247" t="s">
        <v>1</v>
      </c>
      <c r="F1414" s="248" t="s">
        <v>184</v>
      </c>
      <c r="G1414" s="245"/>
      <c r="H1414" s="247" t="s">
        <v>1</v>
      </c>
      <c r="I1414" s="249"/>
      <c r="J1414" s="245"/>
      <c r="K1414" s="245"/>
      <c r="L1414" s="250"/>
      <c r="M1414" s="251"/>
      <c r="N1414" s="252"/>
      <c r="O1414" s="252"/>
      <c r="P1414" s="252"/>
      <c r="Q1414" s="252"/>
      <c r="R1414" s="252"/>
      <c r="S1414" s="252"/>
      <c r="T1414" s="25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54" t="s">
        <v>182</v>
      </c>
      <c r="AU1414" s="254" t="s">
        <v>193</v>
      </c>
      <c r="AV1414" s="13" t="s">
        <v>83</v>
      </c>
      <c r="AW1414" s="13" t="s">
        <v>34</v>
      </c>
      <c r="AX1414" s="13" t="s">
        <v>76</v>
      </c>
      <c r="AY1414" s="254" t="s">
        <v>171</v>
      </c>
    </row>
    <row r="1415" s="13" customFormat="1">
      <c r="A1415" s="13"/>
      <c r="B1415" s="244"/>
      <c r="C1415" s="245"/>
      <c r="D1415" s="246" t="s">
        <v>182</v>
      </c>
      <c r="E1415" s="247" t="s">
        <v>1</v>
      </c>
      <c r="F1415" s="248" t="s">
        <v>386</v>
      </c>
      <c r="G1415" s="245"/>
      <c r="H1415" s="247" t="s">
        <v>1</v>
      </c>
      <c r="I1415" s="249"/>
      <c r="J1415" s="245"/>
      <c r="K1415" s="245"/>
      <c r="L1415" s="250"/>
      <c r="M1415" s="251"/>
      <c r="N1415" s="252"/>
      <c r="O1415" s="252"/>
      <c r="P1415" s="252"/>
      <c r="Q1415" s="252"/>
      <c r="R1415" s="252"/>
      <c r="S1415" s="252"/>
      <c r="T1415" s="25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54" t="s">
        <v>182</v>
      </c>
      <c r="AU1415" s="254" t="s">
        <v>193</v>
      </c>
      <c r="AV1415" s="13" t="s">
        <v>83</v>
      </c>
      <c r="AW1415" s="13" t="s">
        <v>34</v>
      </c>
      <c r="AX1415" s="13" t="s">
        <v>76</v>
      </c>
      <c r="AY1415" s="254" t="s">
        <v>171</v>
      </c>
    </row>
    <row r="1416" s="14" customFormat="1">
      <c r="A1416" s="14"/>
      <c r="B1416" s="255"/>
      <c r="C1416" s="256"/>
      <c r="D1416" s="246" t="s">
        <v>182</v>
      </c>
      <c r="E1416" s="257" t="s">
        <v>1</v>
      </c>
      <c r="F1416" s="258" t="s">
        <v>1412</v>
      </c>
      <c r="G1416" s="256"/>
      <c r="H1416" s="259">
        <v>2.3250000000000002</v>
      </c>
      <c r="I1416" s="260"/>
      <c r="J1416" s="256"/>
      <c r="K1416" s="256"/>
      <c r="L1416" s="261"/>
      <c r="M1416" s="262"/>
      <c r="N1416" s="263"/>
      <c r="O1416" s="263"/>
      <c r="P1416" s="263"/>
      <c r="Q1416" s="263"/>
      <c r="R1416" s="263"/>
      <c r="S1416" s="263"/>
      <c r="T1416" s="26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65" t="s">
        <v>182</v>
      </c>
      <c r="AU1416" s="265" t="s">
        <v>193</v>
      </c>
      <c r="AV1416" s="14" t="s">
        <v>85</v>
      </c>
      <c r="AW1416" s="14" t="s">
        <v>34</v>
      </c>
      <c r="AX1416" s="14" t="s">
        <v>76</v>
      </c>
      <c r="AY1416" s="265" t="s">
        <v>171</v>
      </c>
    </row>
    <row r="1417" s="14" customFormat="1">
      <c r="A1417" s="14"/>
      <c r="B1417" s="255"/>
      <c r="C1417" s="256"/>
      <c r="D1417" s="246" t="s">
        <v>182</v>
      </c>
      <c r="E1417" s="257" t="s">
        <v>1</v>
      </c>
      <c r="F1417" s="258" t="s">
        <v>1413</v>
      </c>
      <c r="G1417" s="256"/>
      <c r="H1417" s="259">
        <v>1.425</v>
      </c>
      <c r="I1417" s="260"/>
      <c r="J1417" s="256"/>
      <c r="K1417" s="256"/>
      <c r="L1417" s="261"/>
      <c r="M1417" s="262"/>
      <c r="N1417" s="263"/>
      <c r="O1417" s="263"/>
      <c r="P1417" s="263"/>
      <c r="Q1417" s="263"/>
      <c r="R1417" s="263"/>
      <c r="S1417" s="263"/>
      <c r="T1417" s="26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65" t="s">
        <v>182</v>
      </c>
      <c r="AU1417" s="265" t="s">
        <v>193</v>
      </c>
      <c r="AV1417" s="14" t="s">
        <v>85</v>
      </c>
      <c r="AW1417" s="14" t="s">
        <v>34</v>
      </c>
      <c r="AX1417" s="14" t="s">
        <v>76</v>
      </c>
      <c r="AY1417" s="265" t="s">
        <v>171</v>
      </c>
    </row>
    <row r="1418" s="14" customFormat="1">
      <c r="A1418" s="14"/>
      <c r="B1418" s="255"/>
      <c r="C1418" s="256"/>
      <c r="D1418" s="246" t="s">
        <v>182</v>
      </c>
      <c r="E1418" s="257" t="s">
        <v>1</v>
      </c>
      <c r="F1418" s="258" t="s">
        <v>1414</v>
      </c>
      <c r="G1418" s="256"/>
      <c r="H1418" s="259">
        <v>3.6000000000000001</v>
      </c>
      <c r="I1418" s="260"/>
      <c r="J1418" s="256"/>
      <c r="K1418" s="256"/>
      <c r="L1418" s="261"/>
      <c r="M1418" s="262"/>
      <c r="N1418" s="263"/>
      <c r="O1418" s="263"/>
      <c r="P1418" s="263"/>
      <c r="Q1418" s="263"/>
      <c r="R1418" s="263"/>
      <c r="S1418" s="263"/>
      <c r="T1418" s="26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5" t="s">
        <v>182</v>
      </c>
      <c r="AU1418" s="265" t="s">
        <v>193</v>
      </c>
      <c r="AV1418" s="14" t="s">
        <v>85</v>
      </c>
      <c r="AW1418" s="14" t="s">
        <v>34</v>
      </c>
      <c r="AX1418" s="14" t="s">
        <v>76</v>
      </c>
      <c r="AY1418" s="265" t="s">
        <v>171</v>
      </c>
    </row>
    <row r="1419" s="14" customFormat="1">
      <c r="A1419" s="14"/>
      <c r="B1419" s="255"/>
      <c r="C1419" s="256"/>
      <c r="D1419" s="246" t="s">
        <v>182</v>
      </c>
      <c r="E1419" s="257" t="s">
        <v>1</v>
      </c>
      <c r="F1419" s="258" t="s">
        <v>1415</v>
      </c>
      <c r="G1419" s="256"/>
      <c r="H1419" s="259">
        <v>2.625</v>
      </c>
      <c r="I1419" s="260"/>
      <c r="J1419" s="256"/>
      <c r="K1419" s="256"/>
      <c r="L1419" s="261"/>
      <c r="M1419" s="262"/>
      <c r="N1419" s="263"/>
      <c r="O1419" s="263"/>
      <c r="P1419" s="263"/>
      <c r="Q1419" s="263"/>
      <c r="R1419" s="263"/>
      <c r="S1419" s="263"/>
      <c r="T1419" s="26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65" t="s">
        <v>182</v>
      </c>
      <c r="AU1419" s="265" t="s">
        <v>193</v>
      </c>
      <c r="AV1419" s="14" t="s">
        <v>85</v>
      </c>
      <c r="AW1419" s="14" t="s">
        <v>34</v>
      </c>
      <c r="AX1419" s="14" t="s">
        <v>76</v>
      </c>
      <c r="AY1419" s="265" t="s">
        <v>171</v>
      </c>
    </row>
    <row r="1420" s="14" customFormat="1">
      <c r="A1420" s="14"/>
      <c r="B1420" s="255"/>
      <c r="C1420" s="256"/>
      <c r="D1420" s="246" t="s">
        <v>182</v>
      </c>
      <c r="E1420" s="257" t="s">
        <v>1</v>
      </c>
      <c r="F1420" s="258" t="s">
        <v>1416</v>
      </c>
      <c r="G1420" s="256"/>
      <c r="H1420" s="259">
        <v>2.625</v>
      </c>
      <c r="I1420" s="260"/>
      <c r="J1420" s="256"/>
      <c r="K1420" s="256"/>
      <c r="L1420" s="261"/>
      <c r="M1420" s="262"/>
      <c r="N1420" s="263"/>
      <c r="O1420" s="263"/>
      <c r="P1420" s="263"/>
      <c r="Q1420" s="263"/>
      <c r="R1420" s="263"/>
      <c r="S1420" s="263"/>
      <c r="T1420" s="26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65" t="s">
        <v>182</v>
      </c>
      <c r="AU1420" s="265" t="s">
        <v>193</v>
      </c>
      <c r="AV1420" s="14" t="s">
        <v>85</v>
      </c>
      <c r="AW1420" s="14" t="s">
        <v>34</v>
      </c>
      <c r="AX1420" s="14" t="s">
        <v>76</v>
      </c>
      <c r="AY1420" s="265" t="s">
        <v>171</v>
      </c>
    </row>
    <row r="1421" s="14" customFormat="1">
      <c r="A1421" s="14"/>
      <c r="B1421" s="255"/>
      <c r="C1421" s="256"/>
      <c r="D1421" s="246" t="s">
        <v>182</v>
      </c>
      <c r="E1421" s="257" t="s">
        <v>1</v>
      </c>
      <c r="F1421" s="258" t="s">
        <v>1417</v>
      </c>
      <c r="G1421" s="256"/>
      <c r="H1421" s="259">
        <v>4.2000000000000002</v>
      </c>
      <c r="I1421" s="260"/>
      <c r="J1421" s="256"/>
      <c r="K1421" s="256"/>
      <c r="L1421" s="261"/>
      <c r="M1421" s="262"/>
      <c r="N1421" s="263"/>
      <c r="O1421" s="263"/>
      <c r="P1421" s="263"/>
      <c r="Q1421" s="263"/>
      <c r="R1421" s="263"/>
      <c r="S1421" s="263"/>
      <c r="T1421" s="26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65" t="s">
        <v>182</v>
      </c>
      <c r="AU1421" s="265" t="s">
        <v>193</v>
      </c>
      <c r="AV1421" s="14" t="s">
        <v>85</v>
      </c>
      <c r="AW1421" s="14" t="s">
        <v>34</v>
      </c>
      <c r="AX1421" s="14" t="s">
        <v>76</v>
      </c>
      <c r="AY1421" s="265" t="s">
        <v>171</v>
      </c>
    </row>
    <row r="1422" s="14" customFormat="1">
      <c r="A1422" s="14"/>
      <c r="B1422" s="255"/>
      <c r="C1422" s="256"/>
      <c r="D1422" s="246" t="s">
        <v>182</v>
      </c>
      <c r="E1422" s="257" t="s">
        <v>1</v>
      </c>
      <c r="F1422" s="258" t="s">
        <v>1418</v>
      </c>
      <c r="G1422" s="256"/>
      <c r="H1422" s="259">
        <v>5.25</v>
      </c>
      <c r="I1422" s="260"/>
      <c r="J1422" s="256"/>
      <c r="K1422" s="256"/>
      <c r="L1422" s="261"/>
      <c r="M1422" s="262"/>
      <c r="N1422" s="263"/>
      <c r="O1422" s="263"/>
      <c r="P1422" s="263"/>
      <c r="Q1422" s="263"/>
      <c r="R1422" s="263"/>
      <c r="S1422" s="263"/>
      <c r="T1422" s="26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65" t="s">
        <v>182</v>
      </c>
      <c r="AU1422" s="265" t="s">
        <v>193</v>
      </c>
      <c r="AV1422" s="14" t="s">
        <v>85</v>
      </c>
      <c r="AW1422" s="14" t="s">
        <v>34</v>
      </c>
      <c r="AX1422" s="14" t="s">
        <v>76</v>
      </c>
      <c r="AY1422" s="265" t="s">
        <v>171</v>
      </c>
    </row>
    <row r="1423" s="12" customFormat="1" ht="20.88" customHeight="1">
      <c r="A1423" s="12"/>
      <c r="B1423" s="210"/>
      <c r="C1423" s="211"/>
      <c r="D1423" s="212" t="s">
        <v>75</v>
      </c>
      <c r="E1423" s="224" t="s">
        <v>808</v>
      </c>
      <c r="F1423" s="224" t="s">
        <v>1419</v>
      </c>
      <c r="G1423" s="211"/>
      <c r="H1423" s="211"/>
      <c r="I1423" s="214"/>
      <c r="J1423" s="225">
        <f>BK1423</f>
        <v>0</v>
      </c>
      <c r="K1423" s="211"/>
      <c r="L1423" s="216"/>
      <c r="M1423" s="217"/>
      <c r="N1423" s="218"/>
      <c r="O1423" s="218"/>
      <c r="P1423" s="219">
        <f>SUM(P1424:P1451)</f>
        <v>0</v>
      </c>
      <c r="Q1423" s="218"/>
      <c r="R1423" s="219">
        <f>SUM(R1424:R1451)</f>
        <v>0</v>
      </c>
      <c r="S1423" s="218"/>
      <c r="T1423" s="220">
        <f>SUM(T1424:T1451)</f>
        <v>0</v>
      </c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R1423" s="221" t="s">
        <v>83</v>
      </c>
      <c r="AT1423" s="222" t="s">
        <v>75</v>
      </c>
      <c r="AU1423" s="222" t="s">
        <v>85</v>
      </c>
      <c r="AY1423" s="221" t="s">
        <v>171</v>
      </c>
      <c r="BK1423" s="223">
        <f>SUM(BK1424:BK1451)</f>
        <v>0</v>
      </c>
    </row>
    <row r="1424" s="2" customFormat="1" ht="16.5" customHeight="1">
      <c r="A1424" s="38"/>
      <c r="B1424" s="39"/>
      <c r="C1424" s="226" t="s">
        <v>1420</v>
      </c>
      <c r="D1424" s="226" t="s">
        <v>173</v>
      </c>
      <c r="E1424" s="227" t="s">
        <v>1421</v>
      </c>
      <c r="F1424" s="228" t="s">
        <v>1422</v>
      </c>
      <c r="G1424" s="229" t="s">
        <v>260</v>
      </c>
      <c r="H1424" s="230">
        <v>49.212000000000003</v>
      </c>
      <c r="I1424" s="231"/>
      <c r="J1424" s="232">
        <f>ROUND(I1424*H1424,2)</f>
        <v>0</v>
      </c>
      <c r="K1424" s="228" t="s">
        <v>177</v>
      </c>
      <c r="L1424" s="44"/>
      <c r="M1424" s="233" t="s">
        <v>1</v>
      </c>
      <c r="N1424" s="234" t="s">
        <v>41</v>
      </c>
      <c r="O1424" s="91"/>
      <c r="P1424" s="235">
        <f>O1424*H1424</f>
        <v>0</v>
      </c>
      <c r="Q1424" s="235">
        <v>0</v>
      </c>
      <c r="R1424" s="235">
        <f>Q1424*H1424</f>
        <v>0</v>
      </c>
      <c r="S1424" s="235">
        <v>0</v>
      </c>
      <c r="T1424" s="236">
        <f>S1424*H1424</f>
        <v>0</v>
      </c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37" t="s">
        <v>178</v>
      </c>
      <c r="AT1424" s="237" t="s">
        <v>173</v>
      </c>
      <c r="AU1424" s="237" t="s">
        <v>193</v>
      </c>
      <c r="AY1424" s="17" t="s">
        <v>171</v>
      </c>
      <c r="BE1424" s="238">
        <f>IF(N1424="základní",J1424,0)</f>
        <v>0</v>
      </c>
      <c r="BF1424" s="238">
        <f>IF(N1424="snížená",J1424,0)</f>
        <v>0</v>
      </c>
      <c r="BG1424" s="238">
        <f>IF(N1424="zákl. přenesená",J1424,0)</f>
        <v>0</v>
      </c>
      <c r="BH1424" s="238">
        <f>IF(N1424="sníž. přenesená",J1424,0)</f>
        <v>0</v>
      </c>
      <c r="BI1424" s="238">
        <f>IF(N1424="nulová",J1424,0)</f>
        <v>0</v>
      </c>
      <c r="BJ1424" s="17" t="s">
        <v>83</v>
      </c>
      <c r="BK1424" s="238">
        <f>ROUND(I1424*H1424,2)</f>
        <v>0</v>
      </c>
      <c r="BL1424" s="17" t="s">
        <v>178</v>
      </c>
      <c r="BM1424" s="237" t="s">
        <v>1423</v>
      </c>
    </row>
    <row r="1425" s="2" customFormat="1">
      <c r="A1425" s="38"/>
      <c r="B1425" s="39"/>
      <c r="C1425" s="40"/>
      <c r="D1425" s="239" t="s">
        <v>180</v>
      </c>
      <c r="E1425" s="40"/>
      <c r="F1425" s="240" t="s">
        <v>1424</v>
      </c>
      <c r="G1425" s="40"/>
      <c r="H1425" s="40"/>
      <c r="I1425" s="241"/>
      <c r="J1425" s="40"/>
      <c r="K1425" s="40"/>
      <c r="L1425" s="44"/>
      <c r="M1425" s="242"/>
      <c r="N1425" s="243"/>
      <c r="O1425" s="91"/>
      <c r="P1425" s="91"/>
      <c r="Q1425" s="91"/>
      <c r="R1425" s="91"/>
      <c r="S1425" s="91"/>
      <c r="T1425" s="92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T1425" s="17" t="s">
        <v>180</v>
      </c>
      <c r="AU1425" s="17" t="s">
        <v>193</v>
      </c>
    </row>
    <row r="1426" s="2" customFormat="1" ht="33" customHeight="1">
      <c r="A1426" s="38"/>
      <c r="B1426" s="39"/>
      <c r="C1426" s="226" t="s">
        <v>1425</v>
      </c>
      <c r="D1426" s="226" t="s">
        <v>173</v>
      </c>
      <c r="E1426" s="227" t="s">
        <v>1426</v>
      </c>
      <c r="F1426" s="228" t="s">
        <v>1427</v>
      </c>
      <c r="G1426" s="229" t="s">
        <v>260</v>
      </c>
      <c r="H1426" s="230">
        <v>49.212000000000003</v>
      </c>
      <c r="I1426" s="231"/>
      <c r="J1426" s="232">
        <f>ROUND(I1426*H1426,2)</f>
        <v>0</v>
      </c>
      <c r="K1426" s="228" t="s">
        <v>177</v>
      </c>
      <c r="L1426" s="44"/>
      <c r="M1426" s="233" t="s">
        <v>1</v>
      </c>
      <c r="N1426" s="234" t="s">
        <v>41</v>
      </c>
      <c r="O1426" s="91"/>
      <c r="P1426" s="235">
        <f>O1426*H1426</f>
        <v>0</v>
      </c>
      <c r="Q1426" s="235">
        <v>0</v>
      </c>
      <c r="R1426" s="235">
        <f>Q1426*H1426</f>
        <v>0</v>
      </c>
      <c r="S1426" s="235">
        <v>0</v>
      </c>
      <c r="T1426" s="236">
        <f>S1426*H1426</f>
        <v>0</v>
      </c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R1426" s="237" t="s">
        <v>178</v>
      </c>
      <c r="AT1426" s="237" t="s">
        <v>173</v>
      </c>
      <c r="AU1426" s="237" t="s">
        <v>193</v>
      </c>
      <c r="AY1426" s="17" t="s">
        <v>171</v>
      </c>
      <c r="BE1426" s="238">
        <f>IF(N1426="základní",J1426,0)</f>
        <v>0</v>
      </c>
      <c r="BF1426" s="238">
        <f>IF(N1426="snížená",J1426,0)</f>
        <v>0</v>
      </c>
      <c r="BG1426" s="238">
        <f>IF(N1426="zákl. přenesená",J1426,0)</f>
        <v>0</v>
      </c>
      <c r="BH1426" s="238">
        <f>IF(N1426="sníž. přenesená",J1426,0)</f>
        <v>0</v>
      </c>
      <c r="BI1426" s="238">
        <f>IF(N1426="nulová",J1426,0)</f>
        <v>0</v>
      </c>
      <c r="BJ1426" s="17" t="s">
        <v>83</v>
      </c>
      <c r="BK1426" s="238">
        <f>ROUND(I1426*H1426,2)</f>
        <v>0</v>
      </c>
      <c r="BL1426" s="17" t="s">
        <v>178</v>
      </c>
      <c r="BM1426" s="237" t="s">
        <v>1428</v>
      </c>
    </row>
    <row r="1427" s="2" customFormat="1">
      <c r="A1427" s="38"/>
      <c r="B1427" s="39"/>
      <c r="C1427" s="40"/>
      <c r="D1427" s="239" t="s">
        <v>180</v>
      </c>
      <c r="E1427" s="40"/>
      <c r="F1427" s="240" t="s">
        <v>1429</v>
      </c>
      <c r="G1427" s="40"/>
      <c r="H1427" s="40"/>
      <c r="I1427" s="241"/>
      <c r="J1427" s="40"/>
      <c r="K1427" s="40"/>
      <c r="L1427" s="44"/>
      <c r="M1427" s="242"/>
      <c r="N1427" s="243"/>
      <c r="O1427" s="91"/>
      <c r="P1427" s="91"/>
      <c r="Q1427" s="91"/>
      <c r="R1427" s="91"/>
      <c r="S1427" s="91"/>
      <c r="T1427" s="92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T1427" s="17" t="s">
        <v>180</v>
      </c>
      <c r="AU1427" s="17" t="s">
        <v>193</v>
      </c>
    </row>
    <row r="1428" s="2" customFormat="1" ht="24.15" customHeight="1">
      <c r="A1428" s="38"/>
      <c r="B1428" s="39"/>
      <c r="C1428" s="226" t="s">
        <v>1430</v>
      </c>
      <c r="D1428" s="226" t="s">
        <v>173</v>
      </c>
      <c r="E1428" s="227" t="s">
        <v>1431</v>
      </c>
      <c r="F1428" s="228" t="s">
        <v>1432</v>
      </c>
      <c r="G1428" s="229" t="s">
        <v>260</v>
      </c>
      <c r="H1428" s="230">
        <v>935.02800000000002</v>
      </c>
      <c r="I1428" s="231"/>
      <c r="J1428" s="232">
        <f>ROUND(I1428*H1428,2)</f>
        <v>0</v>
      </c>
      <c r="K1428" s="228" t="s">
        <v>177</v>
      </c>
      <c r="L1428" s="44"/>
      <c r="M1428" s="233" t="s">
        <v>1</v>
      </c>
      <c r="N1428" s="234" t="s">
        <v>41</v>
      </c>
      <c r="O1428" s="91"/>
      <c r="P1428" s="235">
        <f>O1428*H1428</f>
        <v>0</v>
      </c>
      <c r="Q1428" s="235">
        <v>0</v>
      </c>
      <c r="R1428" s="235">
        <f>Q1428*H1428</f>
        <v>0</v>
      </c>
      <c r="S1428" s="235">
        <v>0</v>
      </c>
      <c r="T1428" s="236">
        <f>S1428*H1428</f>
        <v>0</v>
      </c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R1428" s="237" t="s">
        <v>178</v>
      </c>
      <c r="AT1428" s="237" t="s">
        <v>173</v>
      </c>
      <c r="AU1428" s="237" t="s">
        <v>193</v>
      </c>
      <c r="AY1428" s="17" t="s">
        <v>171</v>
      </c>
      <c r="BE1428" s="238">
        <f>IF(N1428="základní",J1428,0)</f>
        <v>0</v>
      </c>
      <c r="BF1428" s="238">
        <f>IF(N1428="snížená",J1428,0)</f>
        <v>0</v>
      </c>
      <c r="BG1428" s="238">
        <f>IF(N1428="zákl. přenesená",J1428,0)</f>
        <v>0</v>
      </c>
      <c r="BH1428" s="238">
        <f>IF(N1428="sníž. přenesená",J1428,0)</f>
        <v>0</v>
      </c>
      <c r="BI1428" s="238">
        <f>IF(N1428="nulová",J1428,0)</f>
        <v>0</v>
      </c>
      <c r="BJ1428" s="17" t="s">
        <v>83</v>
      </c>
      <c r="BK1428" s="238">
        <f>ROUND(I1428*H1428,2)</f>
        <v>0</v>
      </c>
      <c r="BL1428" s="17" t="s">
        <v>178</v>
      </c>
      <c r="BM1428" s="237" t="s">
        <v>1433</v>
      </c>
    </row>
    <row r="1429" s="2" customFormat="1">
      <c r="A1429" s="38"/>
      <c r="B1429" s="39"/>
      <c r="C1429" s="40"/>
      <c r="D1429" s="239" t="s">
        <v>180</v>
      </c>
      <c r="E1429" s="40"/>
      <c r="F1429" s="240" t="s">
        <v>1434</v>
      </c>
      <c r="G1429" s="40"/>
      <c r="H1429" s="40"/>
      <c r="I1429" s="241"/>
      <c r="J1429" s="40"/>
      <c r="K1429" s="40"/>
      <c r="L1429" s="44"/>
      <c r="M1429" s="242"/>
      <c r="N1429" s="243"/>
      <c r="O1429" s="91"/>
      <c r="P1429" s="91"/>
      <c r="Q1429" s="91"/>
      <c r="R1429" s="91"/>
      <c r="S1429" s="91"/>
      <c r="T1429" s="92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T1429" s="17" t="s">
        <v>180</v>
      </c>
      <c r="AU1429" s="17" t="s">
        <v>193</v>
      </c>
    </row>
    <row r="1430" s="14" customFormat="1">
      <c r="A1430" s="14"/>
      <c r="B1430" s="255"/>
      <c r="C1430" s="256"/>
      <c r="D1430" s="246" t="s">
        <v>182</v>
      </c>
      <c r="E1430" s="256"/>
      <c r="F1430" s="258" t="s">
        <v>1435</v>
      </c>
      <c r="G1430" s="256"/>
      <c r="H1430" s="259">
        <v>935.02800000000002</v>
      </c>
      <c r="I1430" s="260"/>
      <c r="J1430" s="256"/>
      <c r="K1430" s="256"/>
      <c r="L1430" s="261"/>
      <c r="M1430" s="262"/>
      <c r="N1430" s="263"/>
      <c r="O1430" s="263"/>
      <c r="P1430" s="263"/>
      <c r="Q1430" s="263"/>
      <c r="R1430" s="263"/>
      <c r="S1430" s="263"/>
      <c r="T1430" s="26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5" t="s">
        <v>182</v>
      </c>
      <c r="AU1430" s="265" t="s">
        <v>193</v>
      </c>
      <c r="AV1430" s="14" t="s">
        <v>85</v>
      </c>
      <c r="AW1430" s="14" t="s">
        <v>4</v>
      </c>
      <c r="AX1430" s="14" t="s">
        <v>83</v>
      </c>
      <c r="AY1430" s="265" t="s">
        <v>171</v>
      </c>
    </row>
    <row r="1431" s="2" customFormat="1" ht="33" customHeight="1">
      <c r="A1431" s="38"/>
      <c r="B1431" s="39"/>
      <c r="C1431" s="226" t="s">
        <v>1436</v>
      </c>
      <c r="D1431" s="226" t="s">
        <v>173</v>
      </c>
      <c r="E1431" s="227" t="s">
        <v>1437</v>
      </c>
      <c r="F1431" s="228" t="s">
        <v>1438</v>
      </c>
      <c r="G1431" s="229" t="s">
        <v>260</v>
      </c>
      <c r="H1431" s="230">
        <v>49.212000000000003</v>
      </c>
      <c r="I1431" s="231"/>
      <c r="J1431" s="232">
        <f>ROUND(I1431*H1431,2)</f>
        <v>0</v>
      </c>
      <c r="K1431" s="228" t="s">
        <v>177</v>
      </c>
      <c r="L1431" s="44"/>
      <c r="M1431" s="233" t="s">
        <v>1</v>
      </c>
      <c r="N1431" s="234" t="s">
        <v>41</v>
      </c>
      <c r="O1431" s="91"/>
      <c r="P1431" s="235">
        <f>O1431*H1431</f>
        <v>0</v>
      </c>
      <c r="Q1431" s="235">
        <v>0</v>
      </c>
      <c r="R1431" s="235">
        <f>Q1431*H1431</f>
        <v>0</v>
      </c>
      <c r="S1431" s="235">
        <v>0</v>
      </c>
      <c r="T1431" s="236">
        <f>S1431*H1431</f>
        <v>0</v>
      </c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R1431" s="237" t="s">
        <v>178</v>
      </c>
      <c r="AT1431" s="237" t="s">
        <v>173</v>
      </c>
      <c r="AU1431" s="237" t="s">
        <v>193</v>
      </c>
      <c r="AY1431" s="17" t="s">
        <v>171</v>
      </c>
      <c r="BE1431" s="238">
        <f>IF(N1431="základní",J1431,0)</f>
        <v>0</v>
      </c>
      <c r="BF1431" s="238">
        <f>IF(N1431="snížená",J1431,0)</f>
        <v>0</v>
      </c>
      <c r="BG1431" s="238">
        <f>IF(N1431="zákl. přenesená",J1431,0)</f>
        <v>0</v>
      </c>
      <c r="BH1431" s="238">
        <f>IF(N1431="sníž. přenesená",J1431,0)</f>
        <v>0</v>
      </c>
      <c r="BI1431" s="238">
        <f>IF(N1431="nulová",J1431,0)</f>
        <v>0</v>
      </c>
      <c r="BJ1431" s="17" t="s">
        <v>83</v>
      </c>
      <c r="BK1431" s="238">
        <f>ROUND(I1431*H1431,2)</f>
        <v>0</v>
      </c>
      <c r="BL1431" s="17" t="s">
        <v>178</v>
      </c>
      <c r="BM1431" s="237" t="s">
        <v>1439</v>
      </c>
    </row>
    <row r="1432" s="2" customFormat="1">
      <c r="A1432" s="38"/>
      <c r="B1432" s="39"/>
      <c r="C1432" s="40"/>
      <c r="D1432" s="239" t="s">
        <v>180</v>
      </c>
      <c r="E1432" s="40"/>
      <c r="F1432" s="240" t="s">
        <v>1440</v>
      </c>
      <c r="G1432" s="40"/>
      <c r="H1432" s="40"/>
      <c r="I1432" s="241"/>
      <c r="J1432" s="40"/>
      <c r="K1432" s="40"/>
      <c r="L1432" s="44"/>
      <c r="M1432" s="242"/>
      <c r="N1432" s="243"/>
      <c r="O1432" s="91"/>
      <c r="P1432" s="91"/>
      <c r="Q1432" s="91"/>
      <c r="R1432" s="91"/>
      <c r="S1432" s="91"/>
      <c r="T1432" s="92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T1432" s="17" t="s">
        <v>180</v>
      </c>
      <c r="AU1432" s="17" t="s">
        <v>193</v>
      </c>
    </row>
    <row r="1433" s="2" customFormat="1" ht="33" customHeight="1">
      <c r="A1433" s="38"/>
      <c r="B1433" s="39"/>
      <c r="C1433" s="226" t="s">
        <v>1441</v>
      </c>
      <c r="D1433" s="226" t="s">
        <v>173</v>
      </c>
      <c r="E1433" s="227" t="s">
        <v>1442</v>
      </c>
      <c r="F1433" s="228" t="s">
        <v>1443</v>
      </c>
      <c r="G1433" s="229" t="s">
        <v>260</v>
      </c>
      <c r="H1433" s="230">
        <v>0.246</v>
      </c>
      <c r="I1433" s="231"/>
      <c r="J1433" s="232">
        <f>ROUND(I1433*H1433,2)</f>
        <v>0</v>
      </c>
      <c r="K1433" s="228" t="s">
        <v>177</v>
      </c>
      <c r="L1433" s="44"/>
      <c r="M1433" s="233" t="s">
        <v>1</v>
      </c>
      <c r="N1433" s="234" t="s">
        <v>41</v>
      </c>
      <c r="O1433" s="91"/>
      <c r="P1433" s="235">
        <f>O1433*H1433</f>
        <v>0</v>
      </c>
      <c r="Q1433" s="235">
        <v>0</v>
      </c>
      <c r="R1433" s="235">
        <f>Q1433*H1433</f>
        <v>0</v>
      </c>
      <c r="S1433" s="235">
        <v>0</v>
      </c>
      <c r="T1433" s="236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237" t="s">
        <v>178</v>
      </c>
      <c r="AT1433" s="237" t="s">
        <v>173</v>
      </c>
      <c r="AU1433" s="237" t="s">
        <v>193</v>
      </c>
      <c r="AY1433" s="17" t="s">
        <v>171</v>
      </c>
      <c r="BE1433" s="238">
        <f>IF(N1433="základní",J1433,0)</f>
        <v>0</v>
      </c>
      <c r="BF1433" s="238">
        <f>IF(N1433="snížená",J1433,0)</f>
        <v>0</v>
      </c>
      <c r="BG1433" s="238">
        <f>IF(N1433="zákl. přenesená",J1433,0)</f>
        <v>0</v>
      </c>
      <c r="BH1433" s="238">
        <f>IF(N1433="sníž. přenesená",J1433,0)</f>
        <v>0</v>
      </c>
      <c r="BI1433" s="238">
        <f>IF(N1433="nulová",J1433,0)</f>
        <v>0</v>
      </c>
      <c r="BJ1433" s="17" t="s">
        <v>83</v>
      </c>
      <c r="BK1433" s="238">
        <f>ROUND(I1433*H1433,2)</f>
        <v>0</v>
      </c>
      <c r="BL1433" s="17" t="s">
        <v>178</v>
      </c>
      <c r="BM1433" s="237" t="s">
        <v>1444</v>
      </c>
    </row>
    <row r="1434" s="2" customFormat="1">
      <c r="A1434" s="38"/>
      <c r="B1434" s="39"/>
      <c r="C1434" s="40"/>
      <c r="D1434" s="239" t="s">
        <v>180</v>
      </c>
      <c r="E1434" s="40"/>
      <c r="F1434" s="240" t="s">
        <v>1445</v>
      </c>
      <c r="G1434" s="40"/>
      <c r="H1434" s="40"/>
      <c r="I1434" s="241"/>
      <c r="J1434" s="40"/>
      <c r="K1434" s="40"/>
      <c r="L1434" s="44"/>
      <c r="M1434" s="242"/>
      <c r="N1434" s="243"/>
      <c r="O1434" s="91"/>
      <c r="P1434" s="91"/>
      <c r="Q1434" s="91"/>
      <c r="R1434" s="91"/>
      <c r="S1434" s="91"/>
      <c r="T1434" s="92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T1434" s="17" t="s">
        <v>180</v>
      </c>
      <c r="AU1434" s="17" t="s">
        <v>193</v>
      </c>
    </row>
    <row r="1435" s="14" customFormat="1">
      <c r="A1435" s="14"/>
      <c r="B1435" s="255"/>
      <c r="C1435" s="256"/>
      <c r="D1435" s="246" t="s">
        <v>182</v>
      </c>
      <c r="E1435" s="256"/>
      <c r="F1435" s="258" t="s">
        <v>1446</v>
      </c>
      <c r="G1435" s="256"/>
      <c r="H1435" s="259">
        <v>0.246</v>
      </c>
      <c r="I1435" s="260"/>
      <c r="J1435" s="256"/>
      <c r="K1435" s="256"/>
      <c r="L1435" s="261"/>
      <c r="M1435" s="262"/>
      <c r="N1435" s="263"/>
      <c r="O1435" s="263"/>
      <c r="P1435" s="263"/>
      <c r="Q1435" s="263"/>
      <c r="R1435" s="263"/>
      <c r="S1435" s="263"/>
      <c r="T1435" s="26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65" t="s">
        <v>182</v>
      </c>
      <c r="AU1435" s="265" t="s">
        <v>193</v>
      </c>
      <c r="AV1435" s="14" t="s">
        <v>85</v>
      </c>
      <c r="AW1435" s="14" t="s">
        <v>4</v>
      </c>
      <c r="AX1435" s="14" t="s">
        <v>83</v>
      </c>
      <c r="AY1435" s="265" t="s">
        <v>171</v>
      </c>
    </row>
    <row r="1436" s="2" customFormat="1" ht="33" customHeight="1">
      <c r="A1436" s="38"/>
      <c r="B1436" s="39"/>
      <c r="C1436" s="226" t="s">
        <v>1447</v>
      </c>
      <c r="D1436" s="226" t="s">
        <v>173</v>
      </c>
      <c r="E1436" s="227" t="s">
        <v>1448</v>
      </c>
      <c r="F1436" s="228" t="s">
        <v>1449</v>
      </c>
      <c r="G1436" s="229" t="s">
        <v>260</v>
      </c>
      <c r="H1436" s="230">
        <v>0.49199999999999999</v>
      </c>
      <c r="I1436" s="231"/>
      <c r="J1436" s="232">
        <f>ROUND(I1436*H1436,2)</f>
        <v>0</v>
      </c>
      <c r="K1436" s="228" t="s">
        <v>177</v>
      </c>
      <c r="L1436" s="44"/>
      <c r="M1436" s="233" t="s">
        <v>1</v>
      </c>
      <c r="N1436" s="234" t="s">
        <v>41</v>
      </c>
      <c r="O1436" s="91"/>
      <c r="P1436" s="235">
        <f>O1436*H1436</f>
        <v>0</v>
      </c>
      <c r="Q1436" s="235">
        <v>0</v>
      </c>
      <c r="R1436" s="235">
        <f>Q1436*H1436</f>
        <v>0</v>
      </c>
      <c r="S1436" s="235">
        <v>0</v>
      </c>
      <c r="T1436" s="236">
        <f>S1436*H1436</f>
        <v>0</v>
      </c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R1436" s="237" t="s">
        <v>178</v>
      </c>
      <c r="AT1436" s="237" t="s">
        <v>173</v>
      </c>
      <c r="AU1436" s="237" t="s">
        <v>193</v>
      </c>
      <c r="AY1436" s="17" t="s">
        <v>171</v>
      </c>
      <c r="BE1436" s="238">
        <f>IF(N1436="základní",J1436,0)</f>
        <v>0</v>
      </c>
      <c r="BF1436" s="238">
        <f>IF(N1436="snížená",J1436,0)</f>
        <v>0</v>
      </c>
      <c r="BG1436" s="238">
        <f>IF(N1436="zákl. přenesená",J1436,0)</f>
        <v>0</v>
      </c>
      <c r="BH1436" s="238">
        <f>IF(N1436="sníž. přenesená",J1436,0)</f>
        <v>0</v>
      </c>
      <c r="BI1436" s="238">
        <f>IF(N1436="nulová",J1436,0)</f>
        <v>0</v>
      </c>
      <c r="BJ1436" s="17" t="s">
        <v>83</v>
      </c>
      <c r="BK1436" s="238">
        <f>ROUND(I1436*H1436,2)</f>
        <v>0</v>
      </c>
      <c r="BL1436" s="17" t="s">
        <v>178</v>
      </c>
      <c r="BM1436" s="237" t="s">
        <v>1450</v>
      </c>
    </row>
    <row r="1437" s="2" customFormat="1">
      <c r="A1437" s="38"/>
      <c r="B1437" s="39"/>
      <c r="C1437" s="40"/>
      <c r="D1437" s="239" t="s">
        <v>180</v>
      </c>
      <c r="E1437" s="40"/>
      <c r="F1437" s="240" t="s">
        <v>1451</v>
      </c>
      <c r="G1437" s="40"/>
      <c r="H1437" s="40"/>
      <c r="I1437" s="241"/>
      <c r="J1437" s="40"/>
      <c r="K1437" s="40"/>
      <c r="L1437" s="44"/>
      <c r="M1437" s="242"/>
      <c r="N1437" s="243"/>
      <c r="O1437" s="91"/>
      <c r="P1437" s="91"/>
      <c r="Q1437" s="91"/>
      <c r="R1437" s="91"/>
      <c r="S1437" s="91"/>
      <c r="T1437" s="92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T1437" s="17" t="s">
        <v>180</v>
      </c>
      <c r="AU1437" s="17" t="s">
        <v>193</v>
      </c>
    </row>
    <row r="1438" s="14" customFormat="1">
      <c r="A1438" s="14"/>
      <c r="B1438" s="255"/>
      <c r="C1438" s="256"/>
      <c r="D1438" s="246" t="s">
        <v>182</v>
      </c>
      <c r="E1438" s="256"/>
      <c r="F1438" s="258" t="s">
        <v>1452</v>
      </c>
      <c r="G1438" s="256"/>
      <c r="H1438" s="259">
        <v>0.49199999999999999</v>
      </c>
      <c r="I1438" s="260"/>
      <c r="J1438" s="256"/>
      <c r="K1438" s="256"/>
      <c r="L1438" s="261"/>
      <c r="M1438" s="262"/>
      <c r="N1438" s="263"/>
      <c r="O1438" s="263"/>
      <c r="P1438" s="263"/>
      <c r="Q1438" s="263"/>
      <c r="R1438" s="263"/>
      <c r="S1438" s="263"/>
      <c r="T1438" s="26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65" t="s">
        <v>182</v>
      </c>
      <c r="AU1438" s="265" t="s">
        <v>193</v>
      </c>
      <c r="AV1438" s="14" t="s">
        <v>85</v>
      </c>
      <c r="AW1438" s="14" t="s">
        <v>4</v>
      </c>
      <c r="AX1438" s="14" t="s">
        <v>83</v>
      </c>
      <c r="AY1438" s="265" t="s">
        <v>171</v>
      </c>
    </row>
    <row r="1439" s="2" customFormat="1" ht="37.8" customHeight="1">
      <c r="A1439" s="38"/>
      <c r="B1439" s="39"/>
      <c r="C1439" s="226" t="s">
        <v>1453</v>
      </c>
      <c r="D1439" s="226" t="s">
        <v>173</v>
      </c>
      <c r="E1439" s="227" t="s">
        <v>1454</v>
      </c>
      <c r="F1439" s="228" t="s">
        <v>1455</v>
      </c>
      <c r="G1439" s="229" t="s">
        <v>260</v>
      </c>
      <c r="H1439" s="230">
        <v>4.9210000000000003</v>
      </c>
      <c r="I1439" s="231"/>
      <c r="J1439" s="232">
        <f>ROUND(I1439*H1439,2)</f>
        <v>0</v>
      </c>
      <c r="K1439" s="228" t="s">
        <v>177</v>
      </c>
      <c r="L1439" s="44"/>
      <c r="M1439" s="233" t="s">
        <v>1</v>
      </c>
      <c r="N1439" s="234" t="s">
        <v>41</v>
      </c>
      <c r="O1439" s="91"/>
      <c r="P1439" s="235">
        <f>O1439*H1439</f>
        <v>0</v>
      </c>
      <c r="Q1439" s="235">
        <v>0</v>
      </c>
      <c r="R1439" s="235">
        <f>Q1439*H1439</f>
        <v>0</v>
      </c>
      <c r="S1439" s="235">
        <v>0</v>
      </c>
      <c r="T1439" s="236">
        <f>S1439*H1439</f>
        <v>0</v>
      </c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R1439" s="237" t="s">
        <v>178</v>
      </c>
      <c r="AT1439" s="237" t="s">
        <v>173</v>
      </c>
      <c r="AU1439" s="237" t="s">
        <v>193</v>
      </c>
      <c r="AY1439" s="17" t="s">
        <v>171</v>
      </c>
      <c r="BE1439" s="238">
        <f>IF(N1439="základní",J1439,0)</f>
        <v>0</v>
      </c>
      <c r="BF1439" s="238">
        <f>IF(N1439="snížená",J1439,0)</f>
        <v>0</v>
      </c>
      <c r="BG1439" s="238">
        <f>IF(N1439="zákl. přenesená",J1439,0)</f>
        <v>0</v>
      </c>
      <c r="BH1439" s="238">
        <f>IF(N1439="sníž. přenesená",J1439,0)</f>
        <v>0</v>
      </c>
      <c r="BI1439" s="238">
        <f>IF(N1439="nulová",J1439,0)</f>
        <v>0</v>
      </c>
      <c r="BJ1439" s="17" t="s">
        <v>83</v>
      </c>
      <c r="BK1439" s="238">
        <f>ROUND(I1439*H1439,2)</f>
        <v>0</v>
      </c>
      <c r="BL1439" s="17" t="s">
        <v>178</v>
      </c>
      <c r="BM1439" s="237" t="s">
        <v>1456</v>
      </c>
    </row>
    <row r="1440" s="2" customFormat="1">
      <c r="A1440" s="38"/>
      <c r="B1440" s="39"/>
      <c r="C1440" s="40"/>
      <c r="D1440" s="239" t="s">
        <v>180</v>
      </c>
      <c r="E1440" s="40"/>
      <c r="F1440" s="240" t="s">
        <v>1457</v>
      </c>
      <c r="G1440" s="40"/>
      <c r="H1440" s="40"/>
      <c r="I1440" s="241"/>
      <c r="J1440" s="40"/>
      <c r="K1440" s="40"/>
      <c r="L1440" s="44"/>
      <c r="M1440" s="242"/>
      <c r="N1440" s="243"/>
      <c r="O1440" s="91"/>
      <c r="P1440" s="91"/>
      <c r="Q1440" s="91"/>
      <c r="R1440" s="91"/>
      <c r="S1440" s="91"/>
      <c r="T1440" s="92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T1440" s="17" t="s">
        <v>180</v>
      </c>
      <c r="AU1440" s="17" t="s">
        <v>193</v>
      </c>
    </row>
    <row r="1441" s="14" customFormat="1">
      <c r="A1441" s="14"/>
      <c r="B1441" s="255"/>
      <c r="C1441" s="256"/>
      <c r="D1441" s="246" t="s">
        <v>182</v>
      </c>
      <c r="E1441" s="256"/>
      <c r="F1441" s="258" t="s">
        <v>1458</v>
      </c>
      <c r="G1441" s="256"/>
      <c r="H1441" s="259">
        <v>4.9210000000000003</v>
      </c>
      <c r="I1441" s="260"/>
      <c r="J1441" s="256"/>
      <c r="K1441" s="256"/>
      <c r="L1441" s="261"/>
      <c r="M1441" s="262"/>
      <c r="N1441" s="263"/>
      <c r="O1441" s="263"/>
      <c r="P1441" s="263"/>
      <c r="Q1441" s="263"/>
      <c r="R1441" s="263"/>
      <c r="S1441" s="263"/>
      <c r="T1441" s="26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65" t="s">
        <v>182</v>
      </c>
      <c r="AU1441" s="265" t="s">
        <v>193</v>
      </c>
      <c r="AV1441" s="14" t="s">
        <v>85</v>
      </c>
      <c r="AW1441" s="14" t="s">
        <v>4</v>
      </c>
      <c r="AX1441" s="14" t="s">
        <v>83</v>
      </c>
      <c r="AY1441" s="265" t="s">
        <v>171</v>
      </c>
    </row>
    <row r="1442" s="2" customFormat="1" ht="44.25" customHeight="1">
      <c r="A1442" s="38"/>
      <c r="B1442" s="39"/>
      <c r="C1442" s="226" t="s">
        <v>1459</v>
      </c>
      <c r="D1442" s="226" t="s">
        <v>173</v>
      </c>
      <c r="E1442" s="227" t="s">
        <v>1460</v>
      </c>
      <c r="F1442" s="228" t="s">
        <v>1461</v>
      </c>
      <c r="G1442" s="229" t="s">
        <v>260</v>
      </c>
      <c r="H1442" s="230">
        <v>39.369999999999997</v>
      </c>
      <c r="I1442" s="231"/>
      <c r="J1442" s="232">
        <f>ROUND(I1442*H1442,2)</f>
        <v>0</v>
      </c>
      <c r="K1442" s="228" t="s">
        <v>177</v>
      </c>
      <c r="L1442" s="44"/>
      <c r="M1442" s="233" t="s">
        <v>1</v>
      </c>
      <c r="N1442" s="234" t="s">
        <v>41</v>
      </c>
      <c r="O1442" s="91"/>
      <c r="P1442" s="235">
        <f>O1442*H1442</f>
        <v>0</v>
      </c>
      <c r="Q1442" s="235">
        <v>0</v>
      </c>
      <c r="R1442" s="235">
        <f>Q1442*H1442</f>
        <v>0</v>
      </c>
      <c r="S1442" s="235">
        <v>0</v>
      </c>
      <c r="T1442" s="236">
        <f>S1442*H1442</f>
        <v>0</v>
      </c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R1442" s="237" t="s">
        <v>178</v>
      </c>
      <c r="AT1442" s="237" t="s">
        <v>173</v>
      </c>
      <c r="AU1442" s="237" t="s">
        <v>193</v>
      </c>
      <c r="AY1442" s="17" t="s">
        <v>171</v>
      </c>
      <c r="BE1442" s="238">
        <f>IF(N1442="základní",J1442,0)</f>
        <v>0</v>
      </c>
      <c r="BF1442" s="238">
        <f>IF(N1442="snížená",J1442,0)</f>
        <v>0</v>
      </c>
      <c r="BG1442" s="238">
        <f>IF(N1442="zákl. přenesená",J1442,0)</f>
        <v>0</v>
      </c>
      <c r="BH1442" s="238">
        <f>IF(N1442="sníž. přenesená",J1442,0)</f>
        <v>0</v>
      </c>
      <c r="BI1442" s="238">
        <f>IF(N1442="nulová",J1442,0)</f>
        <v>0</v>
      </c>
      <c r="BJ1442" s="17" t="s">
        <v>83</v>
      </c>
      <c r="BK1442" s="238">
        <f>ROUND(I1442*H1442,2)</f>
        <v>0</v>
      </c>
      <c r="BL1442" s="17" t="s">
        <v>178</v>
      </c>
      <c r="BM1442" s="237" t="s">
        <v>1462</v>
      </c>
    </row>
    <row r="1443" s="2" customFormat="1">
      <c r="A1443" s="38"/>
      <c r="B1443" s="39"/>
      <c r="C1443" s="40"/>
      <c r="D1443" s="239" t="s">
        <v>180</v>
      </c>
      <c r="E1443" s="40"/>
      <c r="F1443" s="240" t="s">
        <v>1463</v>
      </c>
      <c r="G1443" s="40"/>
      <c r="H1443" s="40"/>
      <c r="I1443" s="241"/>
      <c r="J1443" s="40"/>
      <c r="K1443" s="40"/>
      <c r="L1443" s="44"/>
      <c r="M1443" s="242"/>
      <c r="N1443" s="243"/>
      <c r="O1443" s="91"/>
      <c r="P1443" s="91"/>
      <c r="Q1443" s="91"/>
      <c r="R1443" s="91"/>
      <c r="S1443" s="91"/>
      <c r="T1443" s="92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T1443" s="17" t="s">
        <v>180</v>
      </c>
      <c r="AU1443" s="17" t="s">
        <v>193</v>
      </c>
    </row>
    <row r="1444" s="14" customFormat="1">
      <c r="A1444" s="14"/>
      <c r="B1444" s="255"/>
      <c r="C1444" s="256"/>
      <c r="D1444" s="246" t="s">
        <v>182</v>
      </c>
      <c r="E1444" s="256"/>
      <c r="F1444" s="258" t="s">
        <v>1464</v>
      </c>
      <c r="G1444" s="256"/>
      <c r="H1444" s="259">
        <v>39.369999999999997</v>
      </c>
      <c r="I1444" s="260"/>
      <c r="J1444" s="256"/>
      <c r="K1444" s="256"/>
      <c r="L1444" s="261"/>
      <c r="M1444" s="262"/>
      <c r="N1444" s="263"/>
      <c r="O1444" s="263"/>
      <c r="P1444" s="263"/>
      <c r="Q1444" s="263"/>
      <c r="R1444" s="263"/>
      <c r="S1444" s="263"/>
      <c r="T1444" s="26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65" t="s">
        <v>182</v>
      </c>
      <c r="AU1444" s="265" t="s">
        <v>193</v>
      </c>
      <c r="AV1444" s="14" t="s">
        <v>85</v>
      </c>
      <c r="AW1444" s="14" t="s">
        <v>4</v>
      </c>
      <c r="AX1444" s="14" t="s">
        <v>83</v>
      </c>
      <c r="AY1444" s="265" t="s">
        <v>171</v>
      </c>
    </row>
    <row r="1445" s="2" customFormat="1" ht="44.25" customHeight="1">
      <c r="A1445" s="38"/>
      <c r="B1445" s="39"/>
      <c r="C1445" s="226" t="s">
        <v>1465</v>
      </c>
      <c r="D1445" s="226" t="s">
        <v>173</v>
      </c>
      <c r="E1445" s="227" t="s">
        <v>1466</v>
      </c>
      <c r="F1445" s="228" t="s">
        <v>1467</v>
      </c>
      <c r="G1445" s="229" t="s">
        <v>260</v>
      </c>
      <c r="H1445" s="230">
        <v>3.6909999999999998</v>
      </c>
      <c r="I1445" s="231"/>
      <c r="J1445" s="232">
        <f>ROUND(I1445*H1445,2)</f>
        <v>0</v>
      </c>
      <c r="K1445" s="228" t="s">
        <v>177</v>
      </c>
      <c r="L1445" s="44"/>
      <c r="M1445" s="233" t="s">
        <v>1</v>
      </c>
      <c r="N1445" s="234" t="s">
        <v>41</v>
      </c>
      <c r="O1445" s="91"/>
      <c r="P1445" s="235">
        <f>O1445*H1445</f>
        <v>0</v>
      </c>
      <c r="Q1445" s="235">
        <v>0</v>
      </c>
      <c r="R1445" s="235">
        <f>Q1445*H1445</f>
        <v>0</v>
      </c>
      <c r="S1445" s="235">
        <v>0</v>
      </c>
      <c r="T1445" s="236">
        <f>S1445*H1445</f>
        <v>0</v>
      </c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R1445" s="237" t="s">
        <v>178</v>
      </c>
      <c r="AT1445" s="237" t="s">
        <v>173</v>
      </c>
      <c r="AU1445" s="237" t="s">
        <v>193</v>
      </c>
      <c r="AY1445" s="17" t="s">
        <v>171</v>
      </c>
      <c r="BE1445" s="238">
        <f>IF(N1445="základní",J1445,0)</f>
        <v>0</v>
      </c>
      <c r="BF1445" s="238">
        <f>IF(N1445="snížená",J1445,0)</f>
        <v>0</v>
      </c>
      <c r="BG1445" s="238">
        <f>IF(N1445="zákl. přenesená",J1445,0)</f>
        <v>0</v>
      </c>
      <c r="BH1445" s="238">
        <f>IF(N1445="sníž. přenesená",J1445,0)</f>
        <v>0</v>
      </c>
      <c r="BI1445" s="238">
        <f>IF(N1445="nulová",J1445,0)</f>
        <v>0</v>
      </c>
      <c r="BJ1445" s="17" t="s">
        <v>83</v>
      </c>
      <c r="BK1445" s="238">
        <f>ROUND(I1445*H1445,2)</f>
        <v>0</v>
      </c>
      <c r="BL1445" s="17" t="s">
        <v>178</v>
      </c>
      <c r="BM1445" s="237" t="s">
        <v>1468</v>
      </c>
    </row>
    <row r="1446" s="2" customFormat="1">
      <c r="A1446" s="38"/>
      <c r="B1446" s="39"/>
      <c r="C1446" s="40"/>
      <c r="D1446" s="239" t="s">
        <v>180</v>
      </c>
      <c r="E1446" s="40"/>
      <c r="F1446" s="240" t="s">
        <v>1469</v>
      </c>
      <c r="G1446" s="40"/>
      <c r="H1446" s="40"/>
      <c r="I1446" s="241"/>
      <c r="J1446" s="40"/>
      <c r="K1446" s="40"/>
      <c r="L1446" s="44"/>
      <c r="M1446" s="242"/>
      <c r="N1446" s="243"/>
      <c r="O1446" s="91"/>
      <c r="P1446" s="91"/>
      <c r="Q1446" s="91"/>
      <c r="R1446" s="91"/>
      <c r="S1446" s="91"/>
      <c r="T1446" s="92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T1446" s="17" t="s">
        <v>180</v>
      </c>
      <c r="AU1446" s="17" t="s">
        <v>193</v>
      </c>
    </row>
    <row r="1447" s="14" customFormat="1">
      <c r="A1447" s="14"/>
      <c r="B1447" s="255"/>
      <c r="C1447" s="256"/>
      <c r="D1447" s="246" t="s">
        <v>182</v>
      </c>
      <c r="E1447" s="256"/>
      <c r="F1447" s="258" t="s">
        <v>1470</v>
      </c>
      <c r="G1447" s="256"/>
      <c r="H1447" s="259">
        <v>3.6909999999999998</v>
      </c>
      <c r="I1447" s="260"/>
      <c r="J1447" s="256"/>
      <c r="K1447" s="256"/>
      <c r="L1447" s="261"/>
      <c r="M1447" s="262"/>
      <c r="N1447" s="263"/>
      <c r="O1447" s="263"/>
      <c r="P1447" s="263"/>
      <c r="Q1447" s="263"/>
      <c r="R1447" s="263"/>
      <c r="S1447" s="263"/>
      <c r="T1447" s="26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65" t="s">
        <v>182</v>
      </c>
      <c r="AU1447" s="265" t="s">
        <v>193</v>
      </c>
      <c r="AV1447" s="14" t="s">
        <v>85</v>
      </c>
      <c r="AW1447" s="14" t="s">
        <v>4</v>
      </c>
      <c r="AX1447" s="14" t="s">
        <v>83</v>
      </c>
      <c r="AY1447" s="265" t="s">
        <v>171</v>
      </c>
    </row>
    <row r="1448" s="2" customFormat="1" ht="21.75" customHeight="1">
      <c r="A1448" s="38"/>
      <c r="B1448" s="39"/>
      <c r="C1448" s="226" t="s">
        <v>1471</v>
      </c>
      <c r="D1448" s="226" t="s">
        <v>173</v>
      </c>
      <c r="E1448" s="227" t="s">
        <v>1472</v>
      </c>
      <c r="F1448" s="228" t="s">
        <v>1473</v>
      </c>
      <c r="G1448" s="229" t="s">
        <v>260</v>
      </c>
      <c r="H1448" s="230">
        <v>49.212000000000003</v>
      </c>
      <c r="I1448" s="231"/>
      <c r="J1448" s="232">
        <f>ROUND(I1448*H1448,2)</f>
        <v>0</v>
      </c>
      <c r="K1448" s="228" t="s">
        <v>177</v>
      </c>
      <c r="L1448" s="44"/>
      <c r="M1448" s="233" t="s">
        <v>1</v>
      </c>
      <c r="N1448" s="234" t="s">
        <v>41</v>
      </c>
      <c r="O1448" s="91"/>
      <c r="P1448" s="235">
        <f>O1448*H1448</f>
        <v>0</v>
      </c>
      <c r="Q1448" s="235">
        <v>0</v>
      </c>
      <c r="R1448" s="235">
        <f>Q1448*H1448</f>
        <v>0</v>
      </c>
      <c r="S1448" s="235">
        <v>0</v>
      </c>
      <c r="T1448" s="236">
        <f>S1448*H1448</f>
        <v>0</v>
      </c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R1448" s="237" t="s">
        <v>178</v>
      </c>
      <c r="AT1448" s="237" t="s">
        <v>173</v>
      </c>
      <c r="AU1448" s="237" t="s">
        <v>193</v>
      </c>
      <c r="AY1448" s="17" t="s">
        <v>171</v>
      </c>
      <c r="BE1448" s="238">
        <f>IF(N1448="základní",J1448,0)</f>
        <v>0</v>
      </c>
      <c r="BF1448" s="238">
        <f>IF(N1448="snížená",J1448,0)</f>
        <v>0</v>
      </c>
      <c r="BG1448" s="238">
        <f>IF(N1448="zákl. přenesená",J1448,0)</f>
        <v>0</v>
      </c>
      <c r="BH1448" s="238">
        <f>IF(N1448="sníž. přenesená",J1448,0)</f>
        <v>0</v>
      </c>
      <c r="BI1448" s="238">
        <f>IF(N1448="nulová",J1448,0)</f>
        <v>0</v>
      </c>
      <c r="BJ1448" s="17" t="s">
        <v>83</v>
      </c>
      <c r="BK1448" s="238">
        <f>ROUND(I1448*H1448,2)</f>
        <v>0</v>
      </c>
      <c r="BL1448" s="17" t="s">
        <v>178</v>
      </c>
      <c r="BM1448" s="237" t="s">
        <v>1474</v>
      </c>
    </row>
    <row r="1449" s="2" customFormat="1">
      <c r="A1449" s="38"/>
      <c r="B1449" s="39"/>
      <c r="C1449" s="40"/>
      <c r="D1449" s="239" t="s">
        <v>180</v>
      </c>
      <c r="E1449" s="40"/>
      <c r="F1449" s="240" t="s">
        <v>1475</v>
      </c>
      <c r="G1449" s="40"/>
      <c r="H1449" s="40"/>
      <c r="I1449" s="241"/>
      <c r="J1449" s="40"/>
      <c r="K1449" s="40"/>
      <c r="L1449" s="44"/>
      <c r="M1449" s="242"/>
      <c r="N1449" s="243"/>
      <c r="O1449" s="91"/>
      <c r="P1449" s="91"/>
      <c r="Q1449" s="91"/>
      <c r="R1449" s="91"/>
      <c r="S1449" s="91"/>
      <c r="T1449" s="92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T1449" s="17" t="s">
        <v>180</v>
      </c>
      <c r="AU1449" s="17" t="s">
        <v>193</v>
      </c>
    </row>
    <row r="1450" s="2" customFormat="1" ht="37.8" customHeight="1">
      <c r="A1450" s="38"/>
      <c r="B1450" s="39"/>
      <c r="C1450" s="226" t="s">
        <v>1476</v>
      </c>
      <c r="D1450" s="226" t="s">
        <v>173</v>
      </c>
      <c r="E1450" s="227" t="s">
        <v>1477</v>
      </c>
      <c r="F1450" s="228" t="s">
        <v>1478</v>
      </c>
      <c r="G1450" s="229" t="s">
        <v>260</v>
      </c>
      <c r="H1450" s="230">
        <v>194.106</v>
      </c>
      <c r="I1450" s="231"/>
      <c r="J1450" s="232">
        <f>ROUND(I1450*H1450,2)</f>
        <v>0</v>
      </c>
      <c r="K1450" s="228" t="s">
        <v>177</v>
      </c>
      <c r="L1450" s="44"/>
      <c r="M1450" s="233" t="s">
        <v>1</v>
      </c>
      <c r="N1450" s="234" t="s">
        <v>41</v>
      </c>
      <c r="O1450" s="91"/>
      <c r="P1450" s="235">
        <f>O1450*H1450</f>
        <v>0</v>
      </c>
      <c r="Q1450" s="235">
        <v>0</v>
      </c>
      <c r="R1450" s="235">
        <f>Q1450*H1450</f>
        <v>0</v>
      </c>
      <c r="S1450" s="235">
        <v>0</v>
      </c>
      <c r="T1450" s="236">
        <f>S1450*H1450</f>
        <v>0</v>
      </c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R1450" s="237" t="s">
        <v>178</v>
      </c>
      <c r="AT1450" s="237" t="s">
        <v>173</v>
      </c>
      <c r="AU1450" s="237" t="s">
        <v>193</v>
      </c>
      <c r="AY1450" s="17" t="s">
        <v>171</v>
      </c>
      <c r="BE1450" s="238">
        <f>IF(N1450="základní",J1450,0)</f>
        <v>0</v>
      </c>
      <c r="BF1450" s="238">
        <f>IF(N1450="snížená",J1450,0)</f>
        <v>0</v>
      </c>
      <c r="BG1450" s="238">
        <f>IF(N1450="zákl. přenesená",J1450,0)</f>
        <v>0</v>
      </c>
      <c r="BH1450" s="238">
        <f>IF(N1450="sníž. přenesená",J1450,0)</f>
        <v>0</v>
      </c>
      <c r="BI1450" s="238">
        <f>IF(N1450="nulová",J1450,0)</f>
        <v>0</v>
      </c>
      <c r="BJ1450" s="17" t="s">
        <v>83</v>
      </c>
      <c r="BK1450" s="238">
        <f>ROUND(I1450*H1450,2)</f>
        <v>0</v>
      </c>
      <c r="BL1450" s="17" t="s">
        <v>178</v>
      </c>
      <c r="BM1450" s="237" t="s">
        <v>1479</v>
      </c>
    </row>
    <row r="1451" s="2" customFormat="1">
      <c r="A1451" s="38"/>
      <c r="B1451" s="39"/>
      <c r="C1451" s="40"/>
      <c r="D1451" s="239" t="s">
        <v>180</v>
      </c>
      <c r="E1451" s="40"/>
      <c r="F1451" s="240" t="s">
        <v>1480</v>
      </c>
      <c r="G1451" s="40"/>
      <c r="H1451" s="40"/>
      <c r="I1451" s="241"/>
      <c r="J1451" s="40"/>
      <c r="K1451" s="40"/>
      <c r="L1451" s="44"/>
      <c r="M1451" s="242"/>
      <c r="N1451" s="243"/>
      <c r="O1451" s="91"/>
      <c r="P1451" s="91"/>
      <c r="Q1451" s="91"/>
      <c r="R1451" s="91"/>
      <c r="S1451" s="91"/>
      <c r="T1451" s="92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T1451" s="17" t="s">
        <v>180</v>
      </c>
      <c r="AU1451" s="17" t="s">
        <v>193</v>
      </c>
    </row>
    <row r="1452" s="12" customFormat="1" ht="25.92" customHeight="1">
      <c r="A1452" s="12"/>
      <c r="B1452" s="210"/>
      <c r="C1452" s="211"/>
      <c r="D1452" s="212" t="s">
        <v>75</v>
      </c>
      <c r="E1452" s="213" t="s">
        <v>1481</v>
      </c>
      <c r="F1452" s="213" t="s">
        <v>1482</v>
      </c>
      <c r="G1452" s="211"/>
      <c r="H1452" s="211"/>
      <c r="I1452" s="214"/>
      <c r="J1452" s="215">
        <f>BK1452</f>
        <v>0</v>
      </c>
      <c r="K1452" s="211"/>
      <c r="L1452" s="216"/>
      <c r="M1452" s="217"/>
      <c r="N1452" s="218"/>
      <c r="O1452" s="218"/>
      <c r="P1452" s="219">
        <f>P1453+P1529+P1694+P1801+P1819+P1907+P1912+P1917+P1952+P2025+P2081+P2092</f>
        <v>0</v>
      </c>
      <c r="Q1452" s="218"/>
      <c r="R1452" s="219">
        <f>R1453+R1529+R1694+R1801+R1819+R1907+R1912+R1917+R1952+R2025+R2081+R2092</f>
        <v>8.6633869799999985</v>
      </c>
      <c r="S1452" s="218"/>
      <c r="T1452" s="220">
        <f>T1453+T1529+T1694+T1801+T1819+T1907+T1912+T1917+T1952+T2025+T2081+T2092</f>
        <v>0.0037875000000000001</v>
      </c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R1452" s="221" t="s">
        <v>85</v>
      </c>
      <c r="AT1452" s="222" t="s">
        <v>75</v>
      </c>
      <c r="AU1452" s="222" t="s">
        <v>76</v>
      </c>
      <c r="AY1452" s="221" t="s">
        <v>171</v>
      </c>
      <c r="BK1452" s="223">
        <f>BK1453+BK1529+BK1694+BK1801+BK1819+BK1907+BK1912+BK1917+BK1952+BK2025+BK2081+BK2092</f>
        <v>0</v>
      </c>
    </row>
    <row r="1453" s="12" customFormat="1" ht="22.8" customHeight="1">
      <c r="A1453" s="12"/>
      <c r="B1453" s="210"/>
      <c r="C1453" s="211"/>
      <c r="D1453" s="212" t="s">
        <v>75</v>
      </c>
      <c r="E1453" s="224" t="s">
        <v>1483</v>
      </c>
      <c r="F1453" s="224" t="s">
        <v>1484</v>
      </c>
      <c r="G1453" s="211"/>
      <c r="H1453" s="211"/>
      <c r="I1453" s="214"/>
      <c r="J1453" s="225">
        <f>BK1453</f>
        <v>0</v>
      </c>
      <c r="K1453" s="211"/>
      <c r="L1453" s="216"/>
      <c r="M1453" s="217"/>
      <c r="N1453" s="218"/>
      <c r="O1453" s="218"/>
      <c r="P1453" s="219">
        <f>SUM(P1454:P1528)</f>
        <v>0</v>
      </c>
      <c r="Q1453" s="218"/>
      <c r="R1453" s="219">
        <f>SUM(R1454:R1528)</f>
        <v>0.78892590000000007</v>
      </c>
      <c r="S1453" s="218"/>
      <c r="T1453" s="220">
        <f>SUM(T1454:T1528)</f>
        <v>0</v>
      </c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R1453" s="221" t="s">
        <v>85</v>
      </c>
      <c r="AT1453" s="222" t="s">
        <v>75</v>
      </c>
      <c r="AU1453" s="222" t="s">
        <v>83</v>
      </c>
      <c r="AY1453" s="221" t="s">
        <v>171</v>
      </c>
      <c r="BK1453" s="223">
        <f>SUM(BK1454:BK1528)</f>
        <v>0</v>
      </c>
    </row>
    <row r="1454" s="2" customFormat="1" ht="24.15" customHeight="1">
      <c r="A1454" s="38"/>
      <c r="B1454" s="39"/>
      <c r="C1454" s="226" t="s">
        <v>1485</v>
      </c>
      <c r="D1454" s="226" t="s">
        <v>173</v>
      </c>
      <c r="E1454" s="227" t="s">
        <v>1486</v>
      </c>
      <c r="F1454" s="228" t="s">
        <v>1487</v>
      </c>
      <c r="G1454" s="229" t="s">
        <v>292</v>
      </c>
      <c r="H1454" s="230">
        <v>12.451000000000001</v>
      </c>
      <c r="I1454" s="231"/>
      <c r="J1454" s="232">
        <f>ROUND(I1454*H1454,2)</f>
        <v>0</v>
      </c>
      <c r="K1454" s="228" t="s">
        <v>177</v>
      </c>
      <c r="L1454" s="44"/>
      <c r="M1454" s="233" t="s">
        <v>1</v>
      </c>
      <c r="N1454" s="234" t="s">
        <v>41</v>
      </c>
      <c r="O1454" s="91"/>
      <c r="P1454" s="235">
        <f>O1454*H1454</f>
        <v>0</v>
      </c>
      <c r="Q1454" s="235">
        <v>0</v>
      </c>
      <c r="R1454" s="235">
        <f>Q1454*H1454</f>
        <v>0</v>
      </c>
      <c r="S1454" s="235">
        <v>0</v>
      </c>
      <c r="T1454" s="236">
        <f>S1454*H1454</f>
        <v>0</v>
      </c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R1454" s="237" t="s">
        <v>272</v>
      </c>
      <c r="AT1454" s="237" t="s">
        <v>173</v>
      </c>
      <c r="AU1454" s="237" t="s">
        <v>85</v>
      </c>
      <c r="AY1454" s="17" t="s">
        <v>171</v>
      </c>
      <c r="BE1454" s="238">
        <f>IF(N1454="základní",J1454,0)</f>
        <v>0</v>
      </c>
      <c r="BF1454" s="238">
        <f>IF(N1454="snížená",J1454,0)</f>
        <v>0</v>
      </c>
      <c r="BG1454" s="238">
        <f>IF(N1454="zákl. přenesená",J1454,0)</f>
        <v>0</v>
      </c>
      <c r="BH1454" s="238">
        <f>IF(N1454="sníž. přenesená",J1454,0)</f>
        <v>0</v>
      </c>
      <c r="BI1454" s="238">
        <f>IF(N1454="nulová",J1454,0)</f>
        <v>0</v>
      </c>
      <c r="BJ1454" s="17" t="s">
        <v>83</v>
      </c>
      <c r="BK1454" s="238">
        <f>ROUND(I1454*H1454,2)</f>
        <v>0</v>
      </c>
      <c r="BL1454" s="17" t="s">
        <v>272</v>
      </c>
      <c r="BM1454" s="237" t="s">
        <v>1488</v>
      </c>
    </row>
    <row r="1455" s="2" customFormat="1">
      <c r="A1455" s="38"/>
      <c r="B1455" s="39"/>
      <c r="C1455" s="40"/>
      <c r="D1455" s="239" t="s">
        <v>180</v>
      </c>
      <c r="E1455" s="40"/>
      <c r="F1455" s="240" t="s">
        <v>1489</v>
      </c>
      <c r="G1455" s="40"/>
      <c r="H1455" s="40"/>
      <c r="I1455" s="241"/>
      <c r="J1455" s="40"/>
      <c r="K1455" s="40"/>
      <c r="L1455" s="44"/>
      <c r="M1455" s="242"/>
      <c r="N1455" s="243"/>
      <c r="O1455" s="91"/>
      <c r="P1455" s="91"/>
      <c r="Q1455" s="91"/>
      <c r="R1455" s="91"/>
      <c r="S1455" s="91"/>
      <c r="T1455" s="92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T1455" s="17" t="s">
        <v>180</v>
      </c>
      <c r="AU1455" s="17" t="s">
        <v>85</v>
      </c>
    </row>
    <row r="1456" s="13" customFormat="1">
      <c r="A1456" s="13"/>
      <c r="B1456" s="244"/>
      <c r="C1456" s="245"/>
      <c r="D1456" s="246" t="s">
        <v>182</v>
      </c>
      <c r="E1456" s="247" t="s">
        <v>1</v>
      </c>
      <c r="F1456" s="248" t="s">
        <v>183</v>
      </c>
      <c r="G1456" s="245"/>
      <c r="H1456" s="247" t="s">
        <v>1</v>
      </c>
      <c r="I1456" s="249"/>
      <c r="J1456" s="245"/>
      <c r="K1456" s="245"/>
      <c r="L1456" s="250"/>
      <c r="M1456" s="251"/>
      <c r="N1456" s="252"/>
      <c r="O1456" s="252"/>
      <c r="P1456" s="252"/>
      <c r="Q1456" s="252"/>
      <c r="R1456" s="252"/>
      <c r="S1456" s="252"/>
      <c r="T1456" s="25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54" t="s">
        <v>182</v>
      </c>
      <c r="AU1456" s="254" t="s">
        <v>85</v>
      </c>
      <c r="AV1456" s="13" t="s">
        <v>83</v>
      </c>
      <c r="AW1456" s="13" t="s">
        <v>34</v>
      </c>
      <c r="AX1456" s="13" t="s">
        <v>76</v>
      </c>
      <c r="AY1456" s="254" t="s">
        <v>171</v>
      </c>
    </row>
    <row r="1457" s="13" customFormat="1">
      <c r="A1457" s="13"/>
      <c r="B1457" s="244"/>
      <c r="C1457" s="245"/>
      <c r="D1457" s="246" t="s">
        <v>182</v>
      </c>
      <c r="E1457" s="247" t="s">
        <v>1</v>
      </c>
      <c r="F1457" s="248" t="s">
        <v>184</v>
      </c>
      <c r="G1457" s="245"/>
      <c r="H1457" s="247" t="s">
        <v>1</v>
      </c>
      <c r="I1457" s="249"/>
      <c r="J1457" s="245"/>
      <c r="K1457" s="245"/>
      <c r="L1457" s="250"/>
      <c r="M1457" s="251"/>
      <c r="N1457" s="252"/>
      <c r="O1457" s="252"/>
      <c r="P1457" s="252"/>
      <c r="Q1457" s="252"/>
      <c r="R1457" s="252"/>
      <c r="S1457" s="252"/>
      <c r="T1457" s="25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54" t="s">
        <v>182</v>
      </c>
      <c r="AU1457" s="254" t="s">
        <v>85</v>
      </c>
      <c r="AV1457" s="13" t="s">
        <v>83</v>
      </c>
      <c r="AW1457" s="13" t="s">
        <v>34</v>
      </c>
      <c r="AX1457" s="13" t="s">
        <v>76</v>
      </c>
      <c r="AY1457" s="254" t="s">
        <v>171</v>
      </c>
    </row>
    <row r="1458" s="13" customFormat="1">
      <c r="A1458" s="13"/>
      <c r="B1458" s="244"/>
      <c r="C1458" s="245"/>
      <c r="D1458" s="246" t="s">
        <v>182</v>
      </c>
      <c r="E1458" s="247" t="s">
        <v>1</v>
      </c>
      <c r="F1458" s="248" t="s">
        <v>780</v>
      </c>
      <c r="G1458" s="245"/>
      <c r="H1458" s="247" t="s">
        <v>1</v>
      </c>
      <c r="I1458" s="249"/>
      <c r="J1458" s="245"/>
      <c r="K1458" s="245"/>
      <c r="L1458" s="250"/>
      <c r="M1458" s="251"/>
      <c r="N1458" s="252"/>
      <c r="O1458" s="252"/>
      <c r="P1458" s="252"/>
      <c r="Q1458" s="252"/>
      <c r="R1458" s="252"/>
      <c r="S1458" s="252"/>
      <c r="T1458" s="25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54" t="s">
        <v>182</v>
      </c>
      <c r="AU1458" s="254" t="s">
        <v>85</v>
      </c>
      <c r="AV1458" s="13" t="s">
        <v>83</v>
      </c>
      <c r="AW1458" s="13" t="s">
        <v>34</v>
      </c>
      <c r="AX1458" s="13" t="s">
        <v>76</v>
      </c>
      <c r="AY1458" s="254" t="s">
        <v>171</v>
      </c>
    </row>
    <row r="1459" s="14" customFormat="1">
      <c r="A1459" s="14"/>
      <c r="B1459" s="255"/>
      <c r="C1459" s="256"/>
      <c r="D1459" s="246" t="s">
        <v>182</v>
      </c>
      <c r="E1459" s="257" t="s">
        <v>1</v>
      </c>
      <c r="F1459" s="258" t="s">
        <v>524</v>
      </c>
      <c r="G1459" s="256"/>
      <c r="H1459" s="259">
        <v>5.9512499999999999</v>
      </c>
      <c r="I1459" s="260"/>
      <c r="J1459" s="256"/>
      <c r="K1459" s="256"/>
      <c r="L1459" s="261"/>
      <c r="M1459" s="262"/>
      <c r="N1459" s="263"/>
      <c r="O1459" s="263"/>
      <c r="P1459" s="263"/>
      <c r="Q1459" s="263"/>
      <c r="R1459" s="263"/>
      <c r="S1459" s="263"/>
      <c r="T1459" s="26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65" t="s">
        <v>182</v>
      </c>
      <c r="AU1459" s="265" t="s">
        <v>85</v>
      </c>
      <c r="AV1459" s="14" t="s">
        <v>85</v>
      </c>
      <c r="AW1459" s="14" t="s">
        <v>34</v>
      </c>
      <c r="AX1459" s="14" t="s">
        <v>76</v>
      </c>
      <c r="AY1459" s="265" t="s">
        <v>171</v>
      </c>
    </row>
    <row r="1460" s="13" customFormat="1">
      <c r="A1460" s="13"/>
      <c r="B1460" s="244"/>
      <c r="C1460" s="245"/>
      <c r="D1460" s="246" t="s">
        <v>182</v>
      </c>
      <c r="E1460" s="247" t="s">
        <v>1</v>
      </c>
      <c r="F1460" s="248" t="s">
        <v>1490</v>
      </c>
      <c r="G1460" s="245"/>
      <c r="H1460" s="247" t="s">
        <v>1</v>
      </c>
      <c r="I1460" s="249"/>
      <c r="J1460" s="245"/>
      <c r="K1460" s="245"/>
      <c r="L1460" s="250"/>
      <c r="M1460" s="251"/>
      <c r="N1460" s="252"/>
      <c r="O1460" s="252"/>
      <c r="P1460" s="252"/>
      <c r="Q1460" s="252"/>
      <c r="R1460" s="252"/>
      <c r="S1460" s="252"/>
      <c r="T1460" s="25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54" t="s">
        <v>182</v>
      </c>
      <c r="AU1460" s="254" t="s">
        <v>85</v>
      </c>
      <c r="AV1460" s="13" t="s">
        <v>83</v>
      </c>
      <c r="AW1460" s="13" t="s">
        <v>34</v>
      </c>
      <c r="AX1460" s="13" t="s">
        <v>76</v>
      </c>
      <c r="AY1460" s="254" t="s">
        <v>171</v>
      </c>
    </row>
    <row r="1461" s="14" customFormat="1">
      <c r="A1461" s="14"/>
      <c r="B1461" s="255"/>
      <c r="C1461" s="256"/>
      <c r="D1461" s="246" t="s">
        <v>182</v>
      </c>
      <c r="E1461" s="257" t="s">
        <v>1</v>
      </c>
      <c r="F1461" s="258" t="s">
        <v>1371</v>
      </c>
      <c r="G1461" s="256"/>
      <c r="H1461" s="259">
        <v>6.5</v>
      </c>
      <c r="I1461" s="260"/>
      <c r="J1461" s="256"/>
      <c r="K1461" s="256"/>
      <c r="L1461" s="261"/>
      <c r="M1461" s="262"/>
      <c r="N1461" s="263"/>
      <c r="O1461" s="263"/>
      <c r="P1461" s="263"/>
      <c r="Q1461" s="263"/>
      <c r="R1461" s="263"/>
      <c r="S1461" s="263"/>
      <c r="T1461" s="26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65" t="s">
        <v>182</v>
      </c>
      <c r="AU1461" s="265" t="s">
        <v>85</v>
      </c>
      <c r="AV1461" s="14" t="s">
        <v>85</v>
      </c>
      <c r="AW1461" s="14" t="s">
        <v>34</v>
      </c>
      <c r="AX1461" s="14" t="s">
        <v>76</v>
      </c>
      <c r="AY1461" s="265" t="s">
        <v>171</v>
      </c>
    </row>
    <row r="1462" s="2" customFormat="1" ht="24.15" customHeight="1">
      <c r="A1462" s="38"/>
      <c r="B1462" s="39"/>
      <c r="C1462" s="267" t="s">
        <v>1491</v>
      </c>
      <c r="D1462" s="267" t="s">
        <v>284</v>
      </c>
      <c r="E1462" s="268" t="s">
        <v>1492</v>
      </c>
      <c r="F1462" s="269" t="s">
        <v>1493</v>
      </c>
      <c r="G1462" s="270" t="s">
        <v>1494</v>
      </c>
      <c r="H1462" s="271">
        <v>18.677</v>
      </c>
      <c r="I1462" s="272"/>
      <c r="J1462" s="273">
        <f>ROUND(I1462*H1462,2)</f>
        <v>0</v>
      </c>
      <c r="K1462" s="269" t="s">
        <v>177</v>
      </c>
      <c r="L1462" s="274"/>
      <c r="M1462" s="275" t="s">
        <v>1</v>
      </c>
      <c r="N1462" s="276" t="s">
        <v>41</v>
      </c>
      <c r="O1462" s="91"/>
      <c r="P1462" s="235">
        <f>O1462*H1462</f>
        <v>0</v>
      </c>
      <c r="Q1462" s="235">
        <v>0.001</v>
      </c>
      <c r="R1462" s="235">
        <f>Q1462*H1462</f>
        <v>0.018676999999999999</v>
      </c>
      <c r="S1462" s="235">
        <v>0</v>
      </c>
      <c r="T1462" s="236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237" t="s">
        <v>381</v>
      </c>
      <c r="AT1462" s="237" t="s">
        <v>284</v>
      </c>
      <c r="AU1462" s="237" t="s">
        <v>85</v>
      </c>
      <c r="AY1462" s="17" t="s">
        <v>171</v>
      </c>
      <c r="BE1462" s="238">
        <f>IF(N1462="základní",J1462,0)</f>
        <v>0</v>
      </c>
      <c r="BF1462" s="238">
        <f>IF(N1462="snížená",J1462,0)</f>
        <v>0</v>
      </c>
      <c r="BG1462" s="238">
        <f>IF(N1462="zákl. přenesená",J1462,0)</f>
        <v>0</v>
      </c>
      <c r="BH1462" s="238">
        <f>IF(N1462="sníž. přenesená",J1462,0)</f>
        <v>0</v>
      </c>
      <c r="BI1462" s="238">
        <f>IF(N1462="nulová",J1462,0)</f>
        <v>0</v>
      </c>
      <c r="BJ1462" s="17" t="s">
        <v>83</v>
      </c>
      <c r="BK1462" s="238">
        <f>ROUND(I1462*H1462,2)</f>
        <v>0</v>
      </c>
      <c r="BL1462" s="17" t="s">
        <v>272</v>
      </c>
      <c r="BM1462" s="237" t="s">
        <v>1495</v>
      </c>
    </row>
    <row r="1463" s="14" customFormat="1">
      <c r="A1463" s="14"/>
      <c r="B1463" s="255"/>
      <c r="C1463" s="256"/>
      <c r="D1463" s="246" t="s">
        <v>182</v>
      </c>
      <c r="E1463" s="256"/>
      <c r="F1463" s="258" t="s">
        <v>1496</v>
      </c>
      <c r="G1463" s="256"/>
      <c r="H1463" s="259">
        <v>18.677</v>
      </c>
      <c r="I1463" s="260"/>
      <c r="J1463" s="256"/>
      <c r="K1463" s="256"/>
      <c r="L1463" s="261"/>
      <c r="M1463" s="262"/>
      <c r="N1463" s="263"/>
      <c r="O1463" s="263"/>
      <c r="P1463" s="263"/>
      <c r="Q1463" s="263"/>
      <c r="R1463" s="263"/>
      <c r="S1463" s="263"/>
      <c r="T1463" s="26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65" t="s">
        <v>182</v>
      </c>
      <c r="AU1463" s="265" t="s">
        <v>85</v>
      </c>
      <c r="AV1463" s="14" t="s">
        <v>85</v>
      </c>
      <c r="AW1463" s="14" t="s">
        <v>4</v>
      </c>
      <c r="AX1463" s="14" t="s">
        <v>83</v>
      </c>
      <c r="AY1463" s="265" t="s">
        <v>171</v>
      </c>
    </row>
    <row r="1464" s="2" customFormat="1" ht="24.15" customHeight="1">
      <c r="A1464" s="38"/>
      <c r="B1464" s="39"/>
      <c r="C1464" s="226" t="s">
        <v>1497</v>
      </c>
      <c r="D1464" s="226" t="s">
        <v>173</v>
      </c>
      <c r="E1464" s="227" t="s">
        <v>1498</v>
      </c>
      <c r="F1464" s="228" t="s">
        <v>1499</v>
      </c>
      <c r="G1464" s="229" t="s">
        <v>292</v>
      </c>
      <c r="H1464" s="230">
        <v>32.350000000000001</v>
      </c>
      <c r="I1464" s="231"/>
      <c r="J1464" s="232">
        <f>ROUND(I1464*H1464,2)</f>
        <v>0</v>
      </c>
      <c r="K1464" s="228" t="s">
        <v>177</v>
      </c>
      <c r="L1464" s="44"/>
      <c r="M1464" s="233" t="s">
        <v>1</v>
      </c>
      <c r="N1464" s="234" t="s">
        <v>41</v>
      </c>
      <c r="O1464" s="91"/>
      <c r="P1464" s="235">
        <f>O1464*H1464</f>
        <v>0</v>
      </c>
      <c r="Q1464" s="235">
        <v>0.00076999999999999996</v>
      </c>
      <c r="R1464" s="235">
        <f>Q1464*H1464</f>
        <v>0.024909500000000001</v>
      </c>
      <c r="S1464" s="235">
        <v>0</v>
      </c>
      <c r="T1464" s="236">
        <f>S1464*H1464</f>
        <v>0</v>
      </c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R1464" s="237" t="s">
        <v>272</v>
      </c>
      <c r="AT1464" s="237" t="s">
        <v>173</v>
      </c>
      <c r="AU1464" s="237" t="s">
        <v>85</v>
      </c>
      <c r="AY1464" s="17" t="s">
        <v>171</v>
      </c>
      <c r="BE1464" s="238">
        <f>IF(N1464="základní",J1464,0)</f>
        <v>0</v>
      </c>
      <c r="BF1464" s="238">
        <f>IF(N1464="snížená",J1464,0)</f>
        <v>0</v>
      </c>
      <c r="BG1464" s="238">
        <f>IF(N1464="zákl. přenesená",J1464,0)</f>
        <v>0</v>
      </c>
      <c r="BH1464" s="238">
        <f>IF(N1464="sníž. přenesená",J1464,0)</f>
        <v>0</v>
      </c>
      <c r="BI1464" s="238">
        <f>IF(N1464="nulová",J1464,0)</f>
        <v>0</v>
      </c>
      <c r="BJ1464" s="17" t="s">
        <v>83</v>
      </c>
      <c r="BK1464" s="238">
        <f>ROUND(I1464*H1464,2)</f>
        <v>0</v>
      </c>
      <c r="BL1464" s="17" t="s">
        <v>272</v>
      </c>
      <c r="BM1464" s="237" t="s">
        <v>1500</v>
      </c>
    </row>
    <row r="1465" s="2" customFormat="1">
      <c r="A1465" s="38"/>
      <c r="B1465" s="39"/>
      <c r="C1465" s="40"/>
      <c r="D1465" s="239" t="s">
        <v>180</v>
      </c>
      <c r="E1465" s="40"/>
      <c r="F1465" s="240" t="s">
        <v>1501</v>
      </c>
      <c r="G1465" s="40"/>
      <c r="H1465" s="40"/>
      <c r="I1465" s="241"/>
      <c r="J1465" s="40"/>
      <c r="K1465" s="40"/>
      <c r="L1465" s="44"/>
      <c r="M1465" s="242"/>
      <c r="N1465" s="243"/>
      <c r="O1465" s="91"/>
      <c r="P1465" s="91"/>
      <c r="Q1465" s="91"/>
      <c r="R1465" s="91"/>
      <c r="S1465" s="91"/>
      <c r="T1465" s="92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T1465" s="17" t="s">
        <v>180</v>
      </c>
      <c r="AU1465" s="17" t="s">
        <v>85</v>
      </c>
    </row>
    <row r="1466" s="13" customFormat="1">
      <c r="A1466" s="13"/>
      <c r="B1466" s="244"/>
      <c r="C1466" s="245"/>
      <c r="D1466" s="246" t="s">
        <v>182</v>
      </c>
      <c r="E1466" s="247" t="s">
        <v>1</v>
      </c>
      <c r="F1466" s="248" t="s">
        <v>236</v>
      </c>
      <c r="G1466" s="245"/>
      <c r="H1466" s="247" t="s">
        <v>1</v>
      </c>
      <c r="I1466" s="249"/>
      <c r="J1466" s="245"/>
      <c r="K1466" s="245"/>
      <c r="L1466" s="250"/>
      <c r="M1466" s="251"/>
      <c r="N1466" s="252"/>
      <c r="O1466" s="252"/>
      <c r="P1466" s="252"/>
      <c r="Q1466" s="252"/>
      <c r="R1466" s="252"/>
      <c r="S1466" s="252"/>
      <c r="T1466" s="25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54" t="s">
        <v>182</v>
      </c>
      <c r="AU1466" s="254" t="s">
        <v>85</v>
      </c>
      <c r="AV1466" s="13" t="s">
        <v>83</v>
      </c>
      <c r="AW1466" s="13" t="s">
        <v>34</v>
      </c>
      <c r="AX1466" s="13" t="s">
        <v>76</v>
      </c>
      <c r="AY1466" s="254" t="s">
        <v>171</v>
      </c>
    </row>
    <row r="1467" s="13" customFormat="1">
      <c r="A1467" s="13"/>
      <c r="B1467" s="244"/>
      <c r="C1467" s="245"/>
      <c r="D1467" s="246" t="s">
        <v>182</v>
      </c>
      <c r="E1467" s="247" t="s">
        <v>1</v>
      </c>
      <c r="F1467" s="248" t="s">
        <v>184</v>
      </c>
      <c r="G1467" s="245"/>
      <c r="H1467" s="247" t="s">
        <v>1</v>
      </c>
      <c r="I1467" s="249"/>
      <c r="J1467" s="245"/>
      <c r="K1467" s="245"/>
      <c r="L1467" s="250"/>
      <c r="M1467" s="251"/>
      <c r="N1467" s="252"/>
      <c r="O1467" s="252"/>
      <c r="P1467" s="252"/>
      <c r="Q1467" s="252"/>
      <c r="R1467" s="252"/>
      <c r="S1467" s="252"/>
      <c r="T1467" s="25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54" t="s">
        <v>182</v>
      </c>
      <c r="AU1467" s="254" t="s">
        <v>85</v>
      </c>
      <c r="AV1467" s="13" t="s">
        <v>83</v>
      </c>
      <c r="AW1467" s="13" t="s">
        <v>34</v>
      </c>
      <c r="AX1467" s="13" t="s">
        <v>76</v>
      </c>
      <c r="AY1467" s="254" t="s">
        <v>171</v>
      </c>
    </row>
    <row r="1468" s="13" customFormat="1">
      <c r="A1468" s="13"/>
      <c r="B1468" s="244"/>
      <c r="C1468" s="245"/>
      <c r="D1468" s="246" t="s">
        <v>182</v>
      </c>
      <c r="E1468" s="247" t="s">
        <v>1</v>
      </c>
      <c r="F1468" s="248" t="s">
        <v>312</v>
      </c>
      <c r="G1468" s="245"/>
      <c r="H1468" s="247" t="s">
        <v>1</v>
      </c>
      <c r="I1468" s="249"/>
      <c r="J1468" s="245"/>
      <c r="K1468" s="245"/>
      <c r="L1468" s="250"/>
      <c r="M1468" s="251"/>
      <c r="N1468" s="252"/>
      <c r="O1468" s="252"/>
      <c r="P1468" s="252"/>
      <c r="Q1468" s="252"/>
      <c r="R1468" s="252"/>
      <c r="S1468" s="252"/>
      <c r="T1468" s="25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54" t="s">
        <v>182</v>
      </c>
      <c r="AU1468" s="254" t="s">
        <v>85</v>
      </c>
      <c r="AV1468" s="13" t="s">
        <v>83</v>
      </c>
      <c r="AW1468" s="13" t="s">
        <v>34</v>
      </c>
      <c r="AX1468" s="13" t="s">
        <v>76</v>
      </c>
      <c r="AY1468" s="254" t="s">
        <v>171</v>
      </c>
    </row>
    <row r="1469" s="14" customFormat="1">
      <c r="A1469" s="14"/>
      <c r="B1469" s="255"/>
      <c r="C1469" s="256"/>
      <c r="D1469" s="246" t="s">
        <v>182</v>
      </c>
      <c r="E1469" s="257" t="s">
        <v>1</v>
      </c>
      <c r="F1469" s="258" t="s">
        <v>1502</v>
      </c>
      <c r="G1469" s="256"/>
      <c r="H1469" s="259">
        <v>12.109999999999999</v>
      </c>
      <c r="I1469" s="260"/>
      <c r="J1469" s="256"/>
      <c r="K1469" s="256"/>
      <c r="L1469" s="261"/>
      <c r="M1469" s="262"/>
      <c r="N1469" s="263"/>
      <c r="O1469" s="263"/>
      <c r="P1469" s="263"/>
      <c r="Q1469" s="263"/>
      <c r="R1469" s="263"/>
      <c r="S1469" s="263"/>
      <c r="T1469" s="26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65" t="s">
        <v>182</v>
      </c>
      <c r="AU1469" s="265" t="s">
        <v>85</v>
      </c>
      <c r="AV1469" s="14" t="s">
        <v>85</v>
      </c>
      <c r="AW1469" s="14" t="s">
        <v>34</v>
      </c>
      <c r="AX1469" s="14" t="s">
        <v>76</v>
      </c>
      <c r="AY1469" s="265" t="s">
        <v>171</v>
      </c>
    </row>
    <row r="1470" s="14" customFormat="1">
      <c r="A1470" s="14"/>
      <c r="B1470" s="255"/>
      <c r="C1470" s="256"/>
      <c r="D1470" s="246" t="s">
        <v>182</v>
      </c>
      <c r="E1470" s="257" t="s">
        <v>1</v>
      </c>
      <c r="F1470" s="258" t="s">
        <v>1503</v>
      </c>
      <c r="G1470" s="256"/>
      <c r="H1470" s="259">
        <v>20.239999999999998</v>
      </c>
      <c r="I1470" s="260"/>
      <c r="J1470" s="256"/>
      <c r="K1470" s="256"/>
      <c r="L1470" s="261"/>
      <c r="M1470" s="262"/>
      <c r="N1470" s="263"/>
      <c r="O1470" s="263"/>
      <c r="P1470" s="263"/>
      <c r="Q1470" s="263"/>
      <c r="R1470" s="263"/>
      <c r="S1470" s="263"/>
      <c r="T1470" s="26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65" t="s">
        <v>182</v>
      </c>
      <c r="AU1470" s="265" t="s">
        <v>85</v>
      </c>
      <c r="AV1470" s="14" t="s">
        <v>85</v>
      </c>
      <c r="AW1470" s="14" t="s">
        <v>34</v>
      </c>
      <c r="AX1470" s="14" t="s">
        <v>76</v>
      </c>
      <c r="AY1470" s="265" t="s">
        <v>171</v>
      </c>
    </row>
    <row r="1471" s="2" customFormat="1" ht="24.15" customHeight="1">
      <c r="A1471" s="38"/>
      <c r="B1471" s="39"/>
      <c r="C1471" s="226" t="s">
        <v>1504</v>
      </c>
      <c r="D1471" s="226" t="s">
        <v>173</v>
      </c>
      <c r="E1471" s="227" t="s">
        <v>1505</v>
      </c>
      <c r="F1471" s="228" t="s">
        <v>1506</v>
      </c>
      <c r="G1471" s="229" t="s">
        <v>438</v>
      </c>
      <c r="H1471" s="230">
        <v>8.8000000000000007</v>
      </c>
      <c r="I1471" s="231"/>
      <c r="J1471" s="232">
        <f>ROUND(I1471*H1471,2)</f>
        <v>0</v>
      </c>
      <c r="K1471" s="228" t="s">
        <v>177</v>
      </c>
      <c r="L1471" s="44"/>
      <c r="M1471" s="233" t="s">
        <v>1</v>
      </c>
      <c r="N1471" s="234" t="s">
        <v>41</v>
      </c>
      <c r="O1471" s="91"/>
      <c r="P1471" s="235">
        <f>O1471*H1471</f>
        <v>0</v>
      </c>
      <c r="Q1471" s="235">
        <v>0.00016000000000000001</v>
      </c>
      <c r="R1471" s="235">
        <f>Q1471*H1471</f>
        <v>0.0014080000000000002</v>
      </c>
      <c r="S1471" s="235">
        <v>0</v>
      </c>
      <c r="T1471" s="236">
        <f>S1471*H1471</f>
        <v>0</v>
      </c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R1471" s="237" t="s">
        <v>272</v>
      </c>
      <c r="AT1471" s="237" t="s">
        <v>173</v>
      </c>
      <c r="AU1471" s="237" t="s">
        <v>85</v>
      </c>
      <c r="AY1471" s="17" t="s">
        <v>171</v>
      </c>
      <c r="BE1471" s="238">
        <f>IF(N1471="základní",J1471,0)</f>
        <v>0</v>
      </c>
      <c r="BF1471" s="238">
        <f>IF(N1471="snížená",J1471,0)</f>
        <v>0</v>
      </c>
      <c r="BG1471" s="238">
        <f>IF(N1471="zákl. přenesená",J1471,0)</f>
        <v>0</v>
      </c>
      <c r="BH1471" s="238">
        <f>IF(N1471="sníž. přenesená",J1471,0)</f>
        <v>0</v>
      </c>
      <c r="BI1471" s="238">
        <f>IF(N1471="nulová",J1471,0)</f>
        <v>0</v>
      </c>
      <c r="BJ1471" s="17" t="s">
        <v>83</v>
      </c>
      <c r="BK1471" s="238">
        <f>ROUND(I1471*H1471,2)</f>
        <v>0</v>
      </c>
      <c r="BL1471" s="17" t="s">
        <v>272</v>
      </c>
      <c r="BM1471" s="237" t="s">
        <v>1507</v>
      </c>
    </row>
    <row r="1472" s="2" customFormat="1">
      <c r="A1472" s="38"/>
      <c r="B1472" s="39"/>
      <c r="C1472" s="40"/>
      <c r="D1472" s="239" t="s">
        <v>180</v>
      </c>
      <c r="E1472" s="40"/>
      <c r="F1472" s="240" t="s">
        <v>1508</v>
      </c>
      <c r="G1472" s="40"/>
      <c r="H1472" s="40"/>
      <c r="I1472" s="241"/>
      <c r="J1472" s="40"/>
      <c r="K1472" s="40"/>
      <c r="L1472" s="44"/>
      <c r="M1472" s="242"/>
      <c r="N1472" s="243"/>
      <c r="O1472" s="91"/>
      <c r="P1472" s="91"/>
      <c r="Q1472" s="91"/>
      <c r="R1472" s="91"/>
      <c r="S1472" s="91"/>
      <c r="T1472" s="92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T1472" s="17" t="s">
        <v>180</v>
      </c>
      <c r="AU1472" s="17" t="s">
        <v>85</v>
      </c>
    </row>
    <row r="1473" s="13" customFormat="1">
      <c r="A1473" s="13"/>
      <c r="B1473" s="244"/>
      <c r="C1473" s="245"/>
      <c r="D1473" s="246" t="s">
        <v>182</v>
      </c>
      <c r="E1473" s="247" t="s">
        <v>1</v>
      </c>
      <c r="F1473" s="248" t="s">
        <v>236</v>
      </c>
      <c r="G1473" s="245"/>
      <c r="H1473" s="247" t="s">
        <v>1</v>
      </c>
      <c r="I1473" s="249"/>
      <c r="J1473" s="245"/>
      <c r="K1473" s="245"/>
      <c r="L1473" s="250"/>
      <c r="M1473" s="251"/>
      <c r="N1473" s="252"/>
      <c r="O1473" s="252"/>
      <c r="P1473" s="252"/>
      <c r="Q1473" s="252"/>
      <c r="R1473" s="252"/>
      <c r="S1473" s="252"/>
      <c r="T1473" s="25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54" t="s">
        <v>182</v>
      </c>
      <c r="AU1473" s="254" t="s">
        <v>85</v>
      </c>
      <c r="AV1473" s="13" t="s">
        <v>83</v>
      </c>
      <c r="AW1473" s="13" t="s">
        <v>34</v>
      </c>
      <c r="AX1473" s="13" t="s">
        <v>76</v>
      </c>
      <c r="AY1473" s="254" t="s">
        <v>171</v>
      </c>
    </row>
    <row r="1474" s="13" customFormat="1">
      <c r="A1474" s="13"/>
      <c r="B1474" s="244"/>
      <c r="C1474" s="245"/>
      <c r="D1474" s="246" t="s">
        <v>182</v>
      </c>
      <c r="E1474" s="247" t="s">
        <v>1</v>
      </c>
      <c r="F1474" s="248" t="s">
        <v>184</v>
      </c>
      <c r="G1474" s="245"/>
      <c r="H1474" s="247" t="s">
        <v>1</v>
      </c>
      <c r="I1474" s="249"/>
      <c r="J1474" s="245"/>
      <c r="K1474" s="245"/>
      <c r="L1474" s="250"/>
      <c r="M1474" s="251"/>
      <c r="N1474" s="252"/>
      <c r="O1474" s="252"/>
      <c r="P1474" s="252"/>
      <c r="Q1474" s="252"/>
      <c r="R1474" s="252"/>
      <c r="S1474" s="252"/>
      <c r="T1474" s="25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54" t="s">
        <v>182</v>
      </c>
      <c r="AU1474" s="254" t="s">
        <v>85</v>
      </c>
      <c r="AV1474" s="13" t="s">
        <v>83</v>
      </c>
      <c r="AW1474" s="13" t="s">
        <v>34</v>
      </c>
      <c r="AX1474" s="13" t="s">
        <v>76</v>
      </c>
      <c r="AY1474" s="254" t="s">
        <v>171</v>
      </c>
    </row>
    <row r="1475" s="13" customFormat="1">
      <c r="A1475" s="13"/>
      <c r="B1475" s="244"/>
      <c r="C1475" s="245"/>
      <c r="D1475" s="246" t="s">
        <v>182</v>
      </c>
      <c r="E1475" s="247" t="s">
        <v>1</v>
      </c>
      <c r="F1475" s="248" t="s">
        <v>312</v>
      </c>
      <c r="G1475" s="245"/>
      <c r="H1475" s="247" t="s">
        <v>1</v>
      </c>
      <c r="I1475" s="249"/>
      <c r="J1475" s="245"/>
      <c r="K1475" s="245"/>
      <c r="L1475" s="250"/>
      <c r="M1475" s="251"/>
      <c r="N1475" s="252"/>
      <c r="O1475" s="252"/>
      <c r="P1475" s="252"/>
      <c r="Q1475" s="252"/>
      <c r="R1475" s="252"/>
      <c r="S1475" s="252"/>
      <c r="T1475" s="25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54" t="s">
        <v>182</v>
      </c>
      <c r="AU1475" s="254" t="s">
        <v>85</v>
      </c>
      <c r="AV1475" s="13" t="s">
        <v>83</v>
      </c>
      <c r="AW1475" s="13" t="s">
        <v>34</v>
      </c>
      <c r="AX1475" s="13" t="s">
        <v>76</v>
      </c>
      <c r="AY1475" s="254" t="s">
        <v>171</v>
      </c>
    </row>
    <row r="1476" s="14" customFormat="1">
      <c r="A1476" s="14"/>
      <c r="B1476" s="255"/>
      <c r="C1476" s="256"/>
      <c r="D1476" s="246" t="s">
        <v>182</v>
      </c>
      <c r="E1476" s="257" t="s">
        <v>1</v>
      </c>
      <c r="F1476" s="258" t="s">
        <v>1509</v>
      </c>
      <c r="G1476" s="256"/>
      <c r="H1476" s="259">
        <v>8.8000000000000007</v>
      </c>
      <c r="I1476" s="260"/>
      <c r="J1476" s="256"/>
      <c r="K1476" s="256"/>
      <c r="L1476" s="261"/>
      <c r="M1476" s="262"/>
      <c r="N1476" s="263"/>
      <c r="O1476" s="263"/>
      <c r="P1476" s="263"/>
      <c r="Q1476" s="263"/>
      <c r="R1476" s="263"/>
      <c r="S1476" s="263"/>
      <c r="T1476" s="26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65" t="s">
        <v>182</v>
      </c>
      <c r="AU1476" s="265" t="s">
        <v>85</v>
      </c>
      <c r="AV1476" s="14" t="s">
        <v>85</v>
      </c>
      <c r="AW1476" s="14" t="s">
        <v>34</v>
      </c>
      <c r="AX1476" s="14" t="s">
        <v>76</v>
      </c>
      <c r="AY1476" s="265" t="s">
        <v>171</v>
      </c>
    </row>
    <row r="1477" s="2" customFormat="1" ht="24.15" customHeight="1">
      <c r="A1477" s="38"/>
      <c r="B1477" s="39"/>
      <c r="C1477" s="226" t="s">
        <v>1510</v>
      </c>
      <c r="D1477" s="226" t="s">
        <v>173</v>
      </c>
      <c r="E1477" s="227" t="s">
        <v>1511</v>
      </c>
      <c r="F1477" s="228" t="s">
        <v>1512</v>
      </c>
      <c r="G1477" s="229" t="s">
        <v>292</v>
      </c>
      <c r="H1477" s="230">
        <v>18.449999999999999</v>
      </c>
      <c r="I1477" s="231"/>
      <c r="J1477" s="232">
        <f>ROUND(I1477*H1477,2)</f>
        <v>0</v>
      </c>
      <c r="K1477" s="228" t="s">
        <v>177</v>
      </c>
      <c r="L1477" s="44"/>
      <c r="M1477" s="233" t="s">
        <v>1</v>
      </c>
      <c r="N1477" s="234" t="s">
        <v>41</v>
      </c>
      <c r="O1477" s="91"/>
      <c r="P1477" s="235">
        <f>O1477*H1477</f>
        <v>0</v>
      </c>
      <c r="Q1477" s="235">
        <v>0</v>
      </c>
      <c r="R1477" s="235">
        <f>Q1477*H1477</f>
        <v>0</v>
      </c>
      <c r="S1477" s="235">
        <v>0</v>
      </c>
      <c r="T1477" s="236">
        <f>S1477*H1477</f>
        <v>0</v>
      </c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R1477" s="237" t="s">
        <v>272</v>
      </c>
      <c r="AT1477" s="237" t="s">
        <v>173</v>
      </c>
      <c r="AU1477" s="237" t="s">
        <v>85</v>
      </c>
      <c r="AY1477" s="17" t="s">
        <v>171</v>
      </c>
      <c r="BE1477" s="238">
        <f>IF(N1477="základní",J1477,0)</f>
        <v>0</v>
      </c>
      <c r="BF1477" s="238">
        <f>IF(N1477="snížená",J1477,0)</f>
        <v>0</v>
      </c>
      <c r="BG1477" s="238">
        <f>IF(N1477="zákl. přenesená",J1477,0)</f>
        <v>0</v>
      </c>
      <c r="BH1477" s="238">
        <f>IF(N1477="sníž. přenesená",J1477,0)</f>
        <v>0</v>
      </c>
      <c r="BI1477" s="238">
        <f>IF(N1477="nulová",J1477,0)</f>
        <v>0</v>
      </c>
      <c r="BJ1477" s="17" t="s">
        <v>83</v>
      </c>
      <c r="BK1477" s="238">
        <f>ROUND(I1477*H1477,2)</f>
        <v>0</v>
      </c>
      <c r="BL1477" s="17" t="s">
        <v>272</v>
      </c>
      <c r="BM1477" s="237" t="s">
        <v>1513</v>
      </c>
    </row>
    <row r="1478" s="2" customFormat="1">
      <c r="A1478" s="38"/>
      <c r="B1478" s="39"/>
      <c r="C1478" s="40"/>
      <c r="D1478" s="239" t="s">
        <v>180</v>
      </c>
      <c r="E1478" s="40"/>
      <c r="F1478" s="240" t="s">
        <v>1514</v>
      </c>
      <c r="G1478" s="40"/>
      <c r="H1478" s="40"/>
      <c r="I1478" s="241"/>
      <c r="J1478" s="40"/>
      <c r="K1478" s="40"/>
      <c r="L1478" s="44"/>
      <c r="M1478" s="242"/>
      <c r="N1478" s="243"/>
      <c r="O1478" s="91"/>
      <c r="P1478" s="91"/>
      <c r="Q1478" s="91"/>
      <c r="R1478" s="91"/>
      <c r="S1478" s="91"/>
      <c r="T1478" s="92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T1478" s="17" t="s">
        <v>180</v>
      </c>
      <c r="AU1478" s="17" t="s">
        <v>85</v>
      </c>
    </row>
    <row r="1479" s="13" customFormat="1">
      <c r="A1479" s="13"/>
      <c r="B1479" s="244"/>
      <c r="C1479" s="245"/>
      <c r="D1479" s="246" t="s">
        <v>182</v>
      </c>
      <c r="E1479" s="247" t="s">
        <v>1</v>
      </c>
      <c r="F1479" s="248" t="s">
        <v>236</v>
      </c>
      <c r="G1479" s="245"/>
      <c r="H1479" s="247" t="s">
        <v>1</v>
      </c>
      <c r="I1479" s="249"/>
      <c r="J1479" s="245"/>
      <c r="K1479" s="245"/>
      <c r="L1479" s="250"/>
      <c r="M1479" s="251"/>
      <c r="N1479" s="252"/>
      <c r="O1479" s="252"/>
      <c r="P1479" s="252"/>
      <c r="Q1479" s="252"/>
      <c r="R1479" s="252"/>
      <c r="S1479" s="252"/>
      <c r="T1479" s="25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54" t="s">
        <v>182</v>
      </c>
      <c r="AU1479" s="254" t="s">
        <v>85</v>
      </c>
      <c r="AV1479" s="13" t="s">
        <v>83</v>
      </c>
      <c r="AW1479" s="13" t="s">
        <v>34</v>
      </c>
      <c r="AX1479" s="13" t="s">
        <v>76</v>
      </c>
      <c r="AY1479" s="254" t="s">
        <v>171</v>
      </c>
    </row>
    <row r="1480" s="13" customFormat="1">
      <c r="A1480" s="13"/>
      <c r="B1480" s="244"/>
      <c r="C1480" s="245"/>
      <c r="D1480" s="246" t="s">
        <v>182</v>
      </c>
      <c r="E1480" s="247" t="s">
        <v>1</v>
      </c>
      <c r="F1480" s="248" t="s">
        <v>184</v>
      </c>
      <c r="G1480" s="245"/>
      <c r="H1480" s="247" t="s">
        <v>1</v>
      </c>
      <c r="I1480" s="249"/>
      <c r="J1480" s="245"/>
      <c r="K1480" s="245"/>
      <c r="L1480" s="250"/>
      <c r="M1480" s="251"/>
      <c r="N1480" s="252"/>
      <c r="O1480" s="252"/>
      <c r="P1480" s="252"/>
      <c r="Q1480" s="252"/>
      <c r="R1480" s="252"/>
      <c r="S1480" s="252"/>
      <c r="T1480" s="25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54" t="s">
        <v>182</v>
      </c>
      <c r="AU1480" s="254" t="s">
        <v>85</v>
      </c>
      <c r="AV1480" s="13" t="s">
        <v>83</v>
      </c>
      <c r="AW1480" s="13" t="s">
        <v>34</v>
      </c>
      <c r="AX1480" s="13" t="s">
        <v>76</v>
      </c>
      <c r="AY1480" s="254" t="s">
        <v>171</v>
      </c>
    </row>
    <row r="1481" s="13" customFormat="1">
      <c r="A1481" s="13"/>
      <c r="B1481" s="244"/>
      <c r="C1481" s="245"/>
      <c r="D1481" s="246" t="s">
        <v>182</v>
      </c>
      <c r="E1481" s="247" t="s">
        <v>1</v>
      </c>
      <c r="F1481" s="248" t="s">
        <v>312</v>
      </c>
      <c r="G1481" s="245"/>
      <c r="H1481" s="247" t="s">
        <v>1</v>
      </c>
      <c r="I1481" s="249"/>
      <c r="J1481" s="245"/>
      <c r="K1481" s="245"/>
      <c r="L1481" s="250"/>
      <c r="M1481" s="251"/>
      <c r="N1481" s="252"/>
      <c r="O1481" s="252"/>
      <c r="P1481" s="252"/>
      <c r="Q1481" s="252"/>
      <c r="R1481" s="252"/>
      <c r="S1481" s="252"/>
      <c r="T1481" s="25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54" t="s">
        <v>182</v>
      </c>
      <c r="AU1481" s="254" t="s">
        <v>85</v>
      </c>
      <c r="AV1481" s="13" t="s">
        <v>83</v>
      </c>
      <c r="AW1481" s="13" t="s">
        <v>34</v>
      </c>
      <c r="AX1481" s="13" t="s">
        <v>76</v>
      </c>
      <c r="AY1481" s="254" t="s">
        <v>171</v>
      </c>
    </row>
    <row r="1482" s="14" customFormat="1">
      <c r="A1482" s="14"/>
      <c r="B1482" s="255"/>
      <c r="C1482" s="256"/>
      <c r="D1482" s="246" t="s">
        <v>182</v>
      </c>
      <c r="E1482" s="257" t="s">
        <v>1</v>
      </c>
      <c r="F1482" s="258" t="s">
        <v>843</v>
      </c>
      <c r="G1482" s="256"/>
      <c r="H1482" s="259">
        <v>8.6624999999999996</v>
      </c>
      <c r="I1482" s="260"/>
      <c r="J1482" s="256"/>
      <c r="K1482" s="256"/>
      <c r="L1482" s="261"/>
      <c r="M1482" s="262"/>
      <c r="N1482" s="263"/>
      <c r="O1482" s="263"/>
      <c r="P1482" s="263"/>
      <c r="Q1482" s="263"/>
      <c r="R1482" s="263"/>
      <c r="S1482" s="263"/>
      <c r="T1482" s="26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65" t="s">
        <v>182</v>
      </c>
      <c r="AU1482" s="265" t="s">
        <v>85</v>
      </c>
      <c r="AV1482" s="14" t="s">
        <v>85</v>
      </c>
      <c r="AW1482" s="14" t="s">
        <v>34</v>
      </c>
      <c r="AX1482" s="14" t="s">
        <v>76</v>
      </c>
      <c r="AY1482" s="265" t="s">
        <v>171</v>
      </c>
    </row>
    <row r="1483" s="14" customFormat="1">
      <c r="A1483" s="14"/>
      <c r="B1483" s="255"/>
      <c r="C1483" s="256"/>
      <c r="D1483" s="246" t="s">
        <v>182</v>
      </c>
      <c r="E1483" s="257" t="s">
        <v>1</v>
      </c>
      <c r="F1483" s="258" t="s">
        <v>844</v>
      </c>
      <c r="G1483" s="256"/>
      <c r="H1483" s="259">
        <v>9.7874999999999996</v>
      </c>
      <c r="I1483" s="260"/>
      <c r="J1483" s="256"/>
      <c r="K1483" s="256"/>
      <c r="L1483" s="261"/>
      <c r="M1483" s="262"/>
      <c r="N1483" s="263"/>
      <c r="O1483" s="263"/>
      <c r="P1483" s="263"/>
      <c r="Q1483" s="263"/>
      <c r="R1483" s="263"/>
      <c r="S1483" s="263"/>
      <c r="T1483" s="26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65" t="s">
        <v>182</v>
      </c>
      <c r="AU1483" s="265" t="s">
        <v>85</v>
      </c>
      <c r="AV1483" s="14" t="s">
        <v>85</v>
      </c>
      <c r="AW1483" s="14" t="s">
        <v>34</v>
      </c>
      <c r="AX1483" s="14" t="s">
        <v>76</v>
      </c>
      <c r="AY1483" s="265" t="s">
        <v>171</v>
      </c>
    </row>
    <row r="1484" s="2" customFormat="1" ht="24.15" customHeight="1">
      <c r="A1484" s="38"/>
      <c r="B1484" s="39"/>
      <c r="C1484" s="226" t="s">
        <v>1515</v>
      </c>
      <c r="D1484" s="226" t="s">
        <v>173</v>
      </c>
      <c r="E1484" s="227" t="s">
        <v>1516</v>
      </c>
      <c r="F1484" s="228" t="s">
        <v>1517</v>
      </c>
      <c r="G1484" s="229" t="s">
        <v>292</v>
      </c>
      <c r="H1484" s="230">
        <v>38.380000000000003</v>
      </c>
      <c r="I1484" s="231"/>
      <c r="J1484" s="232">
        <f>ROUND(I1484*H1484,2)</f>
        <v>0</v>
      </c>
      <c r="K1484" s="228" t="s">
        <v>177</v>
      </c>
      <c r="L1484" s="44"/>
      <c r="M1484" s="233" t="s">
        <v>1</v>
      </c>
      <c r="N1484" s="234" t="s">
        <v>41</v>
      </c>
      <c r="O1484" s="91"/>
      <c r="P1484" s="235">
        <f>O1484*H1484</f>
        <v>0</v>
      </c>
      <c r="Q1484" s="235">
        <v>0</v>
      </c>
      <c r="R1484" s="235">
        <f>Q1484*H1484</f>
        <v>0</v>
      </c>
      <c r="S1484" s="235">
        <v>0</v>
      </c>
      <c r="T1484" s="236">
        <f>S1484*H1484</f>
        <v>0</v>
      </c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R1484" s="237" t="s">
        <v>272</v>
      </c>
      <c r="AT1484" s="237" t="s">
        <v>173</v>
      </c>
      <c r="AU1484" s="237" t="s">
        <v>85</v>
      </c>
      <c r="AY1484" s="17" t="s">
        <v>171</v>
      </c>
      <c r="BE1484" s="238">
        <f>IF(N1484="základní",J1484,0)</f>
        <v>0</v>
      </c>
      <c r="BF1484" s="238">
        <f>IF(N1484="snížená",J1484,0)</f>
        <v>0</v>
      </c>
      <c r="BG1484" s="238">
        <f>IF(N1484="zákl. přenesená",J1484,0)</f>
        <v>0</v>
      </c>
      <c r="BH1484" s="238">
        <f>IF(N1484="sníž. přenesená",J1484,0)</f>
        <v>0</v>
      </c>
      <c r="BI1484" s="238">
        <f>IF(N1484="nulová",J1484,0)</f>
        <v>0</v>
      </c>
      <c r="BJ1484" s="17" t="s">
        <v>83</v>
      </c>
      <c r="BK1484" s="238">
        <f>ROUND(I1484*H1484,2)</f>
        <v>0</v>
      </c>
      <c r="BL1484" s="17" t="s">
        <v>272</v>
      </c>
      <c r="BM1484" s="237" t="s">
        <v>1518</v>
      </c>
    </row>
    <row r="1485" s="2" customFormat="1">
      <c r="A1485" s="38"/>
      <c r="B1485" s="39"/>
      <c r="C1485" s="40"/>
      <c r="D1485" s="239" t="s">
        <v>180</v>
      </c>
      <c r="E1485" s="40"/>
      <c r="F1485" s="240" t="s">
        <v>1519</v>
      </c>
      <c r="G1485" s="40"/>
      <c r="H1485" s="40"/>
      <c r="I1485" s="241"/>
      <c r="J1485" s="40"/>
      <c r="K1485" s="40"/>
      <c r="L1485" s="44"/>
      <c r="M1485" s="242"/>
      <c r="N1485" s="243"/>
      <c r="O1485" s="91"/>
      <c r="P1485" s="91"/>
      <c r="Q1485" s="91"/>
      <c r="R1485" s="91"/>
      <c r="S1485" s="91"/>
      <c r="T1485" s="92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T1485" s="17" t="s">
        <v>180</v>
      </c>
      <c r="AU1485" s="17" t="s">
        <v>85</v>
      </c>
    </row>
    <row r="1486" s="13" customFormat="1">
      <c r="A1486" s="13"/>
      <c r="B1486" s="244"/>
      <c r="C1486" s="245"/>
      <c r="D1486" s="246" t="s">
        <v>182</v>
      </c>
      <c r="E1486" s="247" t="s">
        <v>1</v>
      </c>
      <c r="F1486" s="248" t="s">
        <v>236</v>
      </c>
      <c r="G1486" s="245"/>
      <c r="H1486" s="247" t="s">
        <v>1</v>
      </c>
      <c r="I1486" s="249"/>
      <c r="J1486" s="245"/>
      <c r="K1486" s="245"/>
      <c r="L1486" s="250"/>
      <c r="M1486" s="251"/>
      <c r="N1486" s="252"/>
      <c r="O1486" s="252"/>
      <c r="P1486" s="252"/>
      <c r="Q1486" s="252"/>
      <c r="R1486" s="252"/>
      <c r="S1486" s="252"/>
      <c r="T1486" s="25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54" t="s">
        <v>182</v>
      </c>
      <c r="AU1486" s="254" t="s">
        <v>85</v>
      </c>
      <c r="AV1486" s="13" t="s">
        <v>83</v>
      </c>
      <c r="AW1486" s="13" t="s">
        <v>34</v>
      </c>
      <c r="AX1486" s="13" t="s">
        <v>76</v>
      </c>
      <c r="AY1486" s="254" t="s">
        <v>171</v>
      </c>
    </row>
    <row r="1487" s="13" customFormat="1">
      <c r="A1487" s="13"/>
      <c r="B1487" s="244"/>
      <c r="C1487" s="245"/>
      <c r="D1487" s="246" t="s">
        <v>182</v>
      </c>
      <c r="E1487" s="247" t="s">
        <v>1</v>
      </c>
      <c r="F1487" s="248" t="s">
        <v>184</v>
      </c>
      <c r="G1487" s="245"/>
      <c r="H1487" s="247" t="s">
        <v>1</v>
      </c>
      <c r="I1487" s="249"/>
      <c r="J1487" s="245"/>
      <c r="K1487" s="245"/>
      <c r="L1487" s="250"/>
      <c r="M1487" s="251"/>
      <c r="N1487" s="252"/>
      <c r="O1487" s="252"/>
      <c r="P1487" s="252"/>
      <c r="Q1487" s="252"/>
      <c r="R1487" s="252"/>
      <c r="S1487" s="252"/>
      <c r="T1487" s="25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54" t="s">
        <v>182</v>
      </c>
      <c r="AU1487" s="254" t="s">
        <v>85</v>
      </c>
      <c r="AV1487" s="13" t="s">
        <v>83</v>
      </c>
      <c r="AW1487" s="13" t="s">
        <v>34</v>
      </c>
      <c r="AX1487" s="13" t="s">
        <v>76</v>
      </c>
      <c r="AY1487" s="254" t="s">
        <v>171</v>
      </c>
    </row>
    <row r="1488" s="13" customFormat="1">
      <c r="A1488" s="13"/>
      <c r="B1488" s="244"/>
      <c r="C1488" s="245"/>
      <c r="D1488" s="246" t="s">
        <v>182</v>
      </c>
      <c r="E1488" s="247" t="s">
        <v>1</v>
      </c>
      <c r="F1488" s="248" t="s">
        <v>296</v>
      </c>
      <c r="G1488" s="245"/>
      <c r="H1488" s="247" t="s">
        <v>1</v>
      </c>
      <c r="I1488" s="249"/>
      <c r="J1488" s="245"/>
      <c r="K1488" s="245"/>
      <c r="L1488" s="250"/>
      <c r="M1488" s="251"/>
      <c r="N1488" s="252"/>
      <c r="O1488" s="252"/>
      <c r="P1488" s="252"/>
      <c r="Q1488" s="252"/>
      <c r="R1488" s="252"/>
      <c r="S1488" s="252"/>
      <c r="T1488" s="25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54" t="s">
        <v>182</v>
      </c>
      <c r="AU1488" s="254" t="s">
        <v>85</v>
      </c>
      <c r="AV1488" s="13" t="s">
        <v>83</v>
      </c>
      <c r="AW1488" s="13" t="s">
        <v>34</v>
      </c>
      <c r="AX1488" s="13" t="s">
        <v>76</v>
      </c>
      <c r="AY1488" s="254" t="s">
        <v>171</v>
      </c>
    </row>
    <row r="1489" s="13" customFormat="1">
      <c r="A1489" s="13"/>
      <c r="B1489" s="244"/>
      <c r="C1489" s="245"/>
      <c r="D1489" s="246" t="s">
        <v>182</v>
      </c>
      <c r="E1489" s="247" t="s">
        <v>1</v>
      </c>
      <c r="F1489" s="248" t="s">
        <v>184</v>
      </c>
      <c r="G1489" s="245"/>
      <c r="H1489" s="247" t="s">
        <v>1</v>
      </c>
      <c r="I1489" s="249"/>
      <c r="J1489" s="245"/>
      <c r="K1489" s="245"/>
      <c r="L1489" s="250"/>
      <c r="M1489" s="251"/>
      <c r="N1489" s="252"/>
      <c r="O1489" s="252"/>
      <c r="P1489" s="252"/>
      <c r="Q1489" s="252"/>
      <c r="R1489" s="252"/>
      <c r="S1489" s="252"/>
      <c r="T1489" s="25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54" t="s">
        <v>182</v>
      </c>
      <c r="AU1489" s="254" t="s">
        <v>85</v>
      </c>
      <c r="AV1489" s="13" t="s">
        <v>83</v>
      </c>
      <c r="AW1489" s="13" t="s">
        <v>34</v>
      </c>
      <c r="AX1489" s="13" t="s">
        <v>76</v>
      </c>
      <c r="AY1489" s="254" t="s">
        <v>171</v>
      </c>
    </row>
    <row r="1490" s="13" customFormat="1">
      <c r="A1490" s="13"/>
      <c r="B1490" s="244"/>
      <c r="C1490" s="245"/>
      <c r="D1490" s="246" t="s">
        <v>182</v>
      </c>
      <c r="E1490" s="247" t="s">
        <v>1</v>
      </c>
      <c r="F1490" s="248" t="s">
        <v>312</v>
      </c>
      <c r="G1490" s="245"/>
      <c r="H1490" s="247" t="s">
        <v>1</v>
      </c>
      <c r="I1490" s="249"/>
      <c r="J1490" s="245"/>
      <c r="K1490" s="245"/>
      <c r="L1490" s="250"/>
      <c r="M1490" s="251"/>
      <c r="N1490" s="252"/>
      <c r="O1490" s="252"/>
      <c r="P1490" s="252"/>
      <c r="Q1490" s="252"/>
      <c r="R1490" s="252"/>
      <c r="S1490" s="252"/>
      <c r="T1490" s="25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54" t="s">
        <v>182</v>
      </c>
      <c r="AU1490" s="254" t="s">
        <v>85</v>
      </c>
      <c r="AV1490" s="13" t="s">
        <v>83</v>
      </c>
      <c r="AW1490" s="13" t="s">
        <v>34</v>
      </c>
      <c r="AX1490" s="13" t="s">
        <v>76</v>
      </c>
      <c r="AY1490" s="254" t="s">
        <v>171</v>
      </c>
    </row>
    <row r="1491" s="14" customFormat="1">
      <c r="A1491" s="14"/>
      <c r="B1491" s="255"/>
      <c r="C1491" s="256"/>
      <c r="D1491" s="246" t="s">
        <v>182</v>
      </c>
      <c r="E1491" s="257" t="s">
        <v>1</v>
      </c>
      <c r="F1491" s="258" t="s">
        <v>1520</v>
      </c>
      <c r="G1491" s="256"/>
      <c r="H1491" s="259">
        <v>16.52</v>
      </c>
      <c r="I1491" s="260"/>
      <c r="J1491" s="256"/>
      <c r="K1491" s="256"/>
      <c r="L1491" s="261"/>
      <c r="M1491" s="262"/>
      <c r="N1491" s="263"/>
      <c r="O1491" s="263"/>
      <c r="P1491" s="263"/>
      <c r="Q1491" s="263"/>
      <c r="R1491" s="263"/>
      <c r="S1491" s="263"/>
      <c r="T1491" s="26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65" t="s">
        <v>182</v>
      </c>
      <c r="AU1491" s="265" t="s">
        <v>85</v>
      </c>
      <c r="AV1491" s="14" t="s">
        <v>85</v>
      </c>
      <c r="AW1491" s="14" t="s">
        <v>34</v>
      </c>
      <c r="AX1491" s="14" t="s">
        <v>76</v>
      </c>
      <c r="AY1491" s="265" t="s">
        <v>171</v>
      </c>
    </row>
    <row r="1492" s="14" customFormat="1">
      <c r="A1492" s="14"/>
      <c r="B1492" s="255"/>
      <c r="C1492" s="256"/>
      <c r="D1492" s="246" t="s">
        <v>182</v>
      </c>
      <c r="E1492" s="257" t="s">
        <v>1</v>
      </c>
      <c r="F1492" s="258" t="s">
        <v>1521</v>
      </c>
      <c r="G1492" s="256"/>
      <c r="H1492" s="259">
        <v>21.859999999999999</v>
      </c>
      <c r="I1492" s="260"/>
      <c r="J1492" s="256"/>
      <c r="K1492" s="256"/>
      <c r="L1492" s="261"/>
      <c r="M1492" s="262"/>
      <c r="N1492" s="263"/>
      <c r="O1492" s="263"/>
      <c r="P1492" s="263"/>
      <c r="Q1492" s="263"/>
      <c r="R1492" s="263"/>
      <c r="S1492" s="263"/>
      <c r="T1492" s="26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65" t="s">
        <v>182</v>
      </c>
      <c r="AU1492" s="265" t="s">
        <v>85</v>
      </c>
      <c r="AV1492" s="14" t="s">
        <v>85</v>
      </c>
      <c r="AW1492" s="14" t="s">
        <v>34</v>
      </c>
      <c r="AX1492" s="14" t="s">
        <v>76</v>
      </c>
      <c r="AY1492" s="265" t="s">
        <v>171</v>
      </c>
    </row>
    <row r="1493" s="2" customFormat="1" ht="16.5" customHeight="1">
      <c r="A1493" s="38"/>
      <c r="B1493" s="39"/>
      <c r="C1493" s="267" t="s">
        <v>1522</v>
      </c>
      <c r="D1493" s="267" t="s">
        <v>284</v>
      </c>
      <c r="E1493" s="268" t="s">
        <v>1523</v>
      </c>
      <c r="F1493" s="269" t="s">
        <v>1524</v>
      </c>
      <c r="G1493" s="270" t="s">
        <v>260</v>
      </c>
      <c r="H1493" s="271">
        <v>0.019</v>
      </c>
      <c r="I1493" s="272"/>
      <c r="J1493" s="273">
        <f>ROUND(I1493*H1493,2)</f>
        <v>0</v>
      </c>
      <c r="K1493" s="269" t="s">
        <v>177</v>
      </c>
      <c r="L1493" s="274"/>
      <c r="M1493" s="275" t="s">
        <v>1</v>
      </c>
      <c r="N1493" s="276" t="s">
        <v>41</v>
      </c>
      <c r="O1493" s="91"/>
      <c r="P1493" s="235">
        <f>O1493*H1493</f>
        <v>0</v>
      </c>
      <c r="Q1493" s="235">
        <v>1</v>
      </c>
      <c r="R1493" s="235">
        <f>Q1493*H1493</f>
        <v>0.019</v>
      </c>
      <c r="S1493" s="235">
        <v>0</v>
      </c>
      <c r="T1493" s="236">
        <f>S1493*H1493</f>
        <v>0</v>
      </c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R1493" s="237" t="s">
        <v>381</v>
      </c>
      <c r="AT1493" s="237" t="s">
        <v>284</v>
      </c>
      <c r="AU1493" s="237" t="s">
        <v>85</v>
      </c>
      <c r="AY1493" s="17" t="s">
        <v>171</v>
      </c>
      <c r="BE1493" s="238">
        <f>IF(N1493="základní",J1493,0)</f>
        <v>0</v>
      </c>
      <c r="BF1493" s="238">
        <f>IF(N1493="snížená",J1493,0)</f>
        <v>0</v>
      </c>
      <c r="BG1493" s="238">
        <f>IF(N1493="zákl. přenesená",J1493,0)</f>
        <v>0</v>
      </c>
      <c r="BH1493" s="238">
        <f>IF(N1493="sníž. přenesená",J1493,0)</f>
        <v>0</v>
      </c>
      <c r="BI1493" s="238">
        <f>IF(N1493="nulová",J1493,0)</f>
        <v>0</v>
      </c>
      <c r="BJ1493" s="17" t="s">
        <v>83</v>
      </c>
      <c r="BK1493" s="238">
        <f>ROUND(I1493*H1493,2)</f>
        <v>0</v>
      </c>
      <c r="BL1493" s="17" t="s">
        <v>272</v>
      </c>
      <c r="BM1493" s="237" t="s">
        <v>1525</v>
      </c>
    </row>
    <row r="1494" s="13" customFormat="1">
      <c r="A1494" s="13"/>
      <c r="B1494" s="244"/>
      <c r="C1494" s="245"/>
      <c r="D1494" s="246" t="s">
        <v>182</v>
      </c>
      <c r="E1494" s="247" t="s">
        <v>1</v>
      </c>
      <c r="F1494" s="248" t="s">
        <v>236</v>
      </c>
      <c r="G1494" s="245"/>
      <c r="H1494" s="247" t="s">
        <v>1</v>
      </c>
      <c r="I1494" s="249"/>
      <c r="J1494" s="245"/>
      <c r="K1494" s="245"/>
      <c r="L1494" s="250"/>
      <c r="M1494" s="251"/>
      <c r="N1494" s="252"/>
      <c r="O1494" s="252"/>
      <c r="P1494" s="252"/>
      <c r="Q1494" s="252"/>
      <c r="R1494" s="252"/>
      <c r="S1494" s="252"/>
      <c r="T1494" s="25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54" t="s">
        <v>182</v>
      </c>
      <c r="AU1494" s="254" t="s">
        <v>85</v>
      </c>
      <c r="AV1494" s="13" t="s">
        <v>83</v>
      </c>
      <c r="AW1494" s="13" t="s">
        <v>34</v>
      </c>
      <c r="AX1494" s="13" t="s">
        <v>76</v>
      </c>
      <c r="AY1494" s="254" t="s">
        <v>171</v>
      </c>
    </row>
    <row r="1495" s="13" customFormat="1">
      <c r="A1495" s="13"/>
      <c r="B1495" s="244"/>
      <c r="C1495" s="245"/>
      <c r="D1495" s="246" t="s">
        <v>182</v>
      </c>
      <c r="E1495" s="247" t="s">
        <v>1</v>
      </c>
      <c r="F1495" s="248" t="s">
        <v>1526</v>
      </c>
      <c r="G1495" s="245"/>
      <c r="H1495" s="247" t="s">
        <v>1</v>
      </c>
      <c r="I1495" s="249"/>
      <c r="J1495" s="245"/>
      <c r="K1495" s="245"/>
      <c r="L1495" s="250"/>
      <c r="M1495" s="251"/>
      <c r="N1495" s="252"/>
      <c r="O1495" s="252"/>
      <c r="P1495" s="252"/>
      <c r="Q1495" s="252"/>
      <c r="R1495" s="252"/>
      <c r="S1495" s="252"/>
      <c r="T1495" s="25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54" t="s">
        <v>182</v>
      </c>
      <c r="AU1495" s="254" t="s">
        <v>85</v>
      </c>
      <c r="AV1495" s="13" t="s">
        <v>83</v>
      </c>
      <c r="AW1495" s="13" t="s">
        <v>34</v>
      </c>
      <c r="AX1495" s="13" t="s">
        <v>76</v>
      </c>
      <c r="AY1495" s="254" t="s">
        <v>171</v>
      </c>
    </row>
    <row r="1496" s="13" customFormat="1">
      <c r="A1496" s="13"/>
      <c r="B1496" s="244"/>
      <c r="C1496" s="245"/>
      <c r="D1496" s="246" t="s">
        <v>182</v>
      </c>
      <c r="E1496" s="247" t="s">
        <v>1</v>
      </c>
      <c r="F1496" s="248" t="s">
        <v>184</v>
      </c>
      <c r="G1496" s="245"/>
      <c r="H1496" s="247" t="s">
        <v>1</v>
      </c>
      <c r="I1496" s="249"/>
      <c r="J1496" s="245"/>
      <c r="K1496" s="245"/>
      <c r="L1496" s="250"/>
      <c r="M1496" s="251"/>
      <c r="N1496" s="252"/>
      <c r="O1496" s="252"/>
      <c r="P1496" s="252"/>
      <c r="Q1496" s="252"/>
      <c r="R1496" s="252"/>
      <c r="S1496" s="252"/>
      <c r="T1496" s="25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54" t="s">
        <v>182</v>
      </c>
      <c r="AU1496" s="254" t="s">
        <v>85</v>
      </c>
      <c r="AV1496" s="13" t="s">
        <v>83</v>
      </c>
      <c r="AW1496" s="13" t="s">
        <v>34</v>
      </c>
      <c r="AX1496" s="13" t="s">
        <v>76</v>
      </c>
      <c r="AY1496" s="254" t="s">
        <v>171</v>
      </c>
    </row>
    <row r="1497" s="14" customFormat="1">
      <c r="A1497" s="14"/>
      <c r="B1497" s="255"/>
      <c r="C1497" s="256"/>
      <c r="D1497" s="246" t="s">
        <v>182</v>
      </c>
      <c r="E1497" s="257" t="s">
        <v>1</v>
      </c>
      <c r="F1497" s="258" t="s">
        <v>1527</v>
      </c>
      <c r="G1497" s="256"/>
      <c r="H1497" s="259">
        <v>0.018967999999999999</v>
      </c>
      <c r="I1497" s="260"/>
      <c r="J1497" s="256"/>
      <c r="K1497" s="256"/>
      <c r="L1497" s="261"/>
      <c r="M1497" s="262"/>
      <c r="N1497" s="263"/>
      <c r="O1497" s="263"/>
      <c r="P1497" s="263"/>
      <c r="Q1497" s="263"/>
      <c r="R1497" s="263"/>
      <c r="S1497" s="263"/>
      <c r="T1497" s="26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65" t="s">
        <v>182</v>
      </c>
      <c r="AU1497" s="265" t="s">
        <v>85</v>
      </c>
      <c r="AV1497" s="14" t="s">
        <v>85</v>
      </c>
      <c r="AW1497" s="14" t="s">
        <v>34</v>
      </c>
      <c r="AX1497" s="14" t="s">
        <v>76</v>
      </c>
      <c r="AY1497" s="265" t="s">
        <v>171</v>
      </c>
    </row>
    <row r="1498" s="2" customFormat="1" ht="24.15" customHeight="1">
      <c r="A1498" s="38"/>
      <c r="B1498" s="39"/>
      <c r="C1498" s="226" t="s">
        <v>1528</v>
      </c>
      <c r="D1498" s="226" t="s">
        <v>173</v>
      </c>
      <c r="E1498" s="227" t="s">
        <v>1529</v>
      </c>
      <c r="F1498" s="228" t="s">
        <v>1530</v>
      </c>
      <c r="G1498" s="229" t="s">
        <v>292</v>
      </c>
      <c r="H1498" s="230">
        <v>36.899999999999999</v>
      </c>
      <c r="I1498" s="231"/>
      <c r="J1498" s="232">
        <f>ROUND(I1498*H1498,2)</f>
        <v>0</v>
      </c>
      <c r="K1498" s="228" t="s">
        <v>177</v>
      </c>
      <c r="L1498" s="44"/>
      <c r="M1498" s="233" t="s">
        <v>1</v>
      </c>
      <c r="N1498" s="234" t="s">
        <v>41</v>
      </c>
      <c r="O1498" s="91"/>
      <c r="P1498" s="235">
        <f>O1498*H1498</f>
        <v>0</v>
      </c>
      <c r="Q1498" s="235">
        <v>0.00040000000000000002</v>
      </c>
      <c r="R1498" s="235">
        <f>Q1498*H1498</f>
        <v>0.014760000000000001</v>
      </c>
      <c r="S1498" s="235">
        <v>0</v>
      </c>
      <c r="T1498" s="236">
        <f>S1498*H1498</f>
        <v>0</v>
      </c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R1498" s="237" t="s">
        <v>272</v>
      </c>
      <c r="AT1498" s="237" t="s">
        <v>173</v>
      </c>
      <c r="AU1498" s="237" t="s">
        <v>85</v>
      </c>
      <c r="AY1498" s="17" t="s">
        <v>171</v>
      </c>
      <c r="BE1498" s="238">
        <f>IF(N1498="základní",J1498,0)</f>
        <v>0</v>
      </c>
      <c r="BF1498" s="238">
        <f>IF(N1498="snížená",J1498,0)</f>
        <v>0</v>
      </c>
      <c r="BG1498" s="238">
        <f>IF(N1498="zákl. přenesená",J1498,0)</f>
        <v>0</v>
      </c>
      <c r="BH1498" s="238">
        <f>IF(N1498="sníž. přenesená",J1498,0)</f>
        <v>0</v>
      </c>
      <c r="BI1498" s="238">
        <f>IF(N1498="nulová",J1498,0)</f>
        <v>0</v>
      </c>
      <c r="BJ1498" s="17" t="s">
        <v>83</v>
      </c>
      <c r="BK1498" s="238">
        <f>ROUND(I1498*H1498,2)</f>
        <v>0</v>
      </c>
      <c r="BL1498" s="17" t="s">
        <v>272</v>
      </c>
      <c r="BM1498" s="237" t="s">
        <v>1531</v>
      </c>
    </row>
    <row r="1499" s="2" customFormat="1">
      <c r="A1499" s="38"/>
      <c r="B1499" s="39"/>
      <c r="C1499" s="40"/>
      <c r="D1499" s="239" t="s">
        <v>180</v>
      </c>
      <c r="E1499" s="40"/>
      <c r="F1499" s="240" t="s">
        <v>1532</v>
      </c>
      <c r="G1499" s="40"/>
      <c r="H1499" s="40"/>
      <c r="I1499" s="241"/>
      <c r="J1499" s="40"/>
      <c r="K1499" s="40"/>
      <c r="L1499" s="44"/>
      <c r="M1499" s="242"/>
      <c r="N1499" s="243"/>
      <c r="O1499" s="91"/>
      <c r="P1499" s="91"/>
      <c r="Q1499" s="91"/>
      <c r="R1499" s="91"/>
      <c r="S1499" s="91"/>
      <c r="T1499" s="92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T1499" s="17" t="s">
        <v>180</v>
      </c>
      <c r="AU1499" s="17" t="s">
        <v>85</v>
      </c>
    </row>
    <row r="1500" s="13" customFormat="1">
      <c r="A1500" s="13"/>
      <c r="B1500" s="244"/>
      <c r="C1500" s="245"/>
      <c r="D1500" s="246" t="s">
        <v>182</v>
      </c>
      <c r="E1500" s="247" t="s">
        <v>1</v>
      </c>
      <c r="F1500" s="248" t="s">
        <v>236</v>
      </c>
      <c r="G1500" s="245"/>
      <c r="H1500" s="247" t="s">
        <v>1</v>
      </c>
      <c r="I1500" s="249"/>
      <c r="J1500" s="245"/>
      <c r="K1500" s="245"/>
      <c r="L1500" s="250"/>
      <c r="M1500" s="251"/>
      <c r="N1500" s="252"/>
      <c r="O1500" s="252"/>
      <c r="P1500" s="252"/>
      <c r="Q1500" s="252"/>
      <c r="R1500" s="252"/>
      <c r="S1500" s="252"/>
      <c r="T1500" s="25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54" t="s">
        <v>182</v>
      </c>
      <c r="AU1500" s="254" t="s">
        <v>85</v>
      </c>
      <c r="AV1500" s="13" t="s">
        <v>83</v>
      </c>
      <c r="AW1500" s="13" t="s">
        <v>34</v>
      </c>
      <c r="AX1500" s="13" t="s">
        <v>76</v>
      </c>
      <c r="AY1500" s="254" t="s">
        <v>171</v>
      </c>
    </row>
    <row r="1501" s="13" customFormat="1">
      <c r="A1501" s="13"/>
      <c r="B1501" s="244"/>
      <c r="C1501" s="245"/>
      <c r="D1501" s="246" t="s">
        <v>182</v>
      </c>
      <c r="E1501" s="247" t="s">
        <v>1</v>
      </c>
      <c r="F1501" s="248" t="s">
        <v>1533</v>
      </c>
      <c r="G1501" s="245"/>
      <c r="H1501" s="247" t="s">
        <v>1</v>
      </c>
      <c r="I1501" s="249"/>
      <c r="J1501" s="245"/>
      <c r="K1501" s="245"/>
      <c r="L1501" s="250"/>
      <c r="M1501" s="251"/>
      <c r="N1501" s="252"/>
      <c r="O1501" s="252"/>
      <c r="P1501" s="252"/>
      <c r="Q1501" s="252"/>
      <c r="R1501" s="252"/>
      <c r="S1501" s="252"/>
      <c r="T1501" s="25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54" t="s">
        <v>182</v>
      </c>
      <c r="AU1501" s="254" t="s">
        <v>85</v>
      </c>
      <c r="AV1501" s="13" t="s">
        <v>83</v>
      </c>
      <c r="AW1501" s="13" t="s">
        <v>34</v>
      </c>
      <c r="AX1501" s="13" t="s">
        <v>76</v>
      </c>
      <c r="AY1501" s="254" t="s">
        <v>171</v>
      </c>
    </row>
    <row r="1502" s="13" customFormat="1">
      <c r="A1502" s="13"/>
      <c r="B1502" s="244"/>
      <c r="C1502" s="245"/>
      <c r="D1502" s="246" t="s">
        <v>182</v>
      </c>
      <c r="E1502" s="247" t="s">
        <v>1</v>
      </c>
      <c r="F1502" s="248" t="s">
        <v>184</v>
      </c>
      <c r="G1502" s="245"/>
      <c r="H1502" s="247" t="s">
        <v>1</v>
      </c>
      <c r="I1502" s="249"/>
      <c r="J1502" s="245"/>
      <c r="K1502" s="245"/>
      <c r="L1502" s="250"/>
      <c r="M1502" s="251"/>
      <c r="N1502" s="252"/>
      <c r="O1502" s="252"/>
      <c r="P1502" s="252"/>
      <c r="Q1502" s="252"/>
      <c r="R1502" s="252"/>
      <c r="S1502" s="252"/>
      <c r="T1502" s="25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54" t="s">
        <v>182</v>
      </c>
      <c r="AU1502" s="254" t="s">
        <v>85</v>
      </c>
      <c r="AV1502" s="13" t="s">
        <v>83</v>
      </c>
      <c r="AW1502" s="13" t="s">
        <v>34</v>
      </c>
      <c r="AX1502" s="13" t="s">
        <v>76</v>
      </c>
      <c r="AY1502" s="254" t="s">
        <v>171</v>
      </c>
    </row>
    <row r="1503" s="13" customFormat="1">
      <c r="A1503" s="13"/>
      <c r="B1503" s="244"/>
      <c r="C1503" s="245"/>
      <c r="D1503" s="246" t="s">
        <v>182</v>
      </c>
      <c r="E1503" s="247" t="s">
        <v>1</v>
      </c>
      <c r="F1503" s="248" t="s">
        <v>1534</v>
      </c>
      <c r="G1503" s="245"/>
      <c r="H1503" s="247" t="s">
        <v>1</v>
      </c>
      <c r="I1503" s="249"/>
      <c r="J1503" s="245"/>
      <c r="K1503" s="245"/>
      <c r="L1503" s="250"/>
      <c r="M1503" s="251"/>
      <c r="N1503" s="252"/>
      <c r="O1503" s="252"/>
      <c r="P1503" s="252"/>
      <c r="Q1503" s="252"/>
      <c r="R1503" s="252"/>
      <c r="S1503" s="252"/>
      <c r="T1503" s="25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54" t="s">
        <v>182</v>
      </c>
      <c r="AU1503" s="254" t="s">
        <v>85</v>
      </c>
      <c r="AV1503" s="13" t="s">
        <v>83</v>
      </c>
      <c r="AW1503" s="13" t="s">
        <v>34</v>
      </c>
      <c r="AX1503" s="13" t="s">
        <v>76</v>
      </c>
      <c r="AY1503" s="254" t="s">
        <v>171</v>
      </c>
    </row>
    <row r="1504" s="14" customFormat="1">
      <c r="A1504" s="14"/>
      <c r="B1504" s="255"/>
      <c r="C1504" s="256"/>
      <c r="D1504" s="246" t="s">
        <v>182</v>
      </c>
      <c r="E1504" s="257" t="s">
        <v>1</v>
      </c>
      <c r="F1504" s="258" t="s">
        <v>1535</v>
      </c>
      <c r="G1504" s="256"/>
      <c r="H1504" s="259">
        <v>18.449999999999999</v>
      </c>
      <c r="I1504" s="260"/>
      <c r="J1504" s="256"/>
      <c r="K1504" s="256"/>
      <c r="L1504" s="261"/>
      <c r="M1504" s="262"/>
      <c r="N1504" s="263"/>
      <c r="O1504" s="263"/>
      <c r="P1504" s="263"/>
      <c r="Q1504" s="263"/>
      <c r="R1504" s="263"/>
      <c r="S1504" s="263"/>
      <c r="T1504" s="26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65" t="s">
        <v>182</v>
      </c>
      <c r="AU1504" s="265" t="s">
        <v>85</v>
      </c>
      <c r="AV1504" s="14" t="s">
        <v>85</v>
      </c>
      <c r="AW1504" s="14" t="s">
        <v>34</v>
      </c>
      <c r="AX1504" s="14" t="s">
        <v>76</v>
      </c>
      <c r="AY1504" s="265" t="s">
        <v>171</v>
      </c>
    </row>
    <row r="1505" s="14" customFormat="1">
      <c r="A1505" s="14"/>
      <c r="B1505" s="255"/>
      <c r="C1505" s="256"/>
      <c r="D1505" s="246" t="s">
        <v>182</v>
      </c>
      <c r="E1505" s="257" t="s">
        <v>1</v>
      </c>
      <c r="F1505" s="258" t="s">
        <v>1536</v>
      </c>
      <c r="G1505" s="256"/>
      <c r="H1505" s="259">
        <v>18.449999999999999</v>
      </c>
      <c r="I1505" s="260"/>
      <c r="J1505" s="256"/>
      <c r="K1505" s="256"/>
      <c r="L1505" s="261"/>
      <c r="M1505" s="262"/>
      <c r="N1505" s="263"/>
      <c r="O1505" s="263"/>
      <c r="P1505" s="263"/>
      <c r="Q1505" s="263"/>
      <c r="R1505" s="263"/>
      <c r="S1505" s="263"/>
      <c r="T1505" s="26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65" t="s">
        <v>182</v>
      </c>
      <c r="AU1505" s="265" t="s">
        <v>85</v>
      </c>
      <c r="AV1505" s="14" t="s">
        <v>85</v>
      </c>
      <c r="AW1505" s="14" t="s">
        <v>34</v>
      </c>
      <c r="AX1505" s="14" t="s">
        <v>76</v>
      </c>
      <c r="AY1505" s="265" t="s">
        <v>171</v>
      </c>
    </row>
    <row r="1506" s="2" customFormat="1" ht="24.15" customHeight="1">
      <c r="A1506" s="38"/>
      <c r="B1506" s="39"/>
      <c r="C1506" s="226" t="s">
        <v>1537</v>
      </c>
      <c r="D1506" s="226" t="s">
        <v>173</v>
      </c>
      <c r="E1506" s="227" t="s">
        <v>1538</v>
      </c>
      <c r="F1506" s="228" t="s">
        <v>1539</v>
      </c>
      <c r="G1506" s="229" t="s">
        <v>292</v>
      </c>
      <c r="H1506" s="230">
        <v>76.760000000000005</v>
      </c>
      <c r="I1506" s="231"/>
      <c r="J1506" s="232">
        <f>ROUND(I1506*H1506,2)</f>
        <v>0</v>
      </c>
      <c r="K1506" s="228" t="s">
        <v>177</v>
      </c>
      <c r="L1506" s="44"/>
      <c r="M1506" s="233" t="s">
        <v>1</v>
      </c>
      <c r="N1506" s="234" t="s">
        <v>41</v>
      </c>
      <c r="O1506" s="91"/>
      <c r="P1506" s="235">
        <f>O1506*H1506</f>
        <v>0</v>
      </c>
      <c r="Q1506" s="235">
        <v>0.00040000000000000002</v>
      </c>
      <c r="R1506" s="235">
        <f>Q1506*H1506</f>
        <v>0.030704000000000002</v>
      </c>
      <c r="S1506" s="235">
        <v>0</v>
      </c>
      <c r="T1506" s="236">
        <f>S1506*H1506</f>
        <v>0</v>
      </c>
      <c r="U1506" s="38"/>
      <c r="V1506" s="38"/>
      <c r="W1506" s="38"/>
      <c r="X1506" s="38"/>
      <c r="Y1506" s="38"/>
      <c r="Z1506" s="38"/>
      <c r="AA1506" s="38"/>
      <c r="AB1506" s="38"/>
      <c r="AC1506" s="38"/>
      <c r="AD1506" s="38"/>
      <c r="AE1506" s="38"/>
      <c r="AR1506" s="237" t="s">
        <v>272</v>
      </c>
      <c r="AT1506" s="237" t="s">
        <v>173</v>
      </c>
      <c r="AU1506" s="237" t="s">
        <v>85</v>
      </c>
      <c r="AY1506" s="17" t="s">
        <v>171</v>
      </c>
      <c r="BE1506" s="238">
        <f>IF(N1506="základní",J1506,0)</f>
        <v>0</v>
      </c>
      <c r="BF1506" s="238">
        <f>IF(N1506="snížená",J1506,0)</f>
        <v>0</v>
      </c>
      <c r="BG1506" s="238">
        <f>IF(N1506="zákl. přenesená",J1506,0)</f>
        <v>0</v>
      </c>
      <c r="BH1506" s="238">
        <f>IF(N1506="sníž. přenesená",J1506,0)</f>
        <v>0</v>
      </c>
      <c r="BI1506" s="238">
        <f>IF(N1506="nulová",J1506,0)</f>
        <v>0</v>
      </c>
      <c r="BJ1506" s="17" t="s">
        <v>83</v>
      </c>
      <c r="BK1506" s="238">
        <f>ROUND(I1506*H1506,2)</f>
        <v>0</v>
      </c>
      <c r="BL1506" s="17" t="s">
        <v>272</v>
      </c>
      <c r="BM1506" s="237" t="s">
        <v>1540</v>
      </c>
    </row>
    <row r="1507" s="2" customFormat="1">
      <c r="A1507" s="38"/>
      <c r="B1507" s="39"/>
      <c r="C1507" s="40"/>
      <c r="D1507" s="239" t="s">
        <v>180</v>
      </c>
      <c r="E1507" s="40"/>
      <c r="F1507" s="240" t="s">
        <v>1541</v>
      </c>
      <c r="G1507" s="40"/>
      <c r="H1507" s="40"/>
      <c r="I1507" s="241"/>
      <c r="J1507" s="40"/>
      <c r="K1507" s="40"/>
      <c r="L1507" s="44"/>
      <c r="M1507" s="242"/>
      <c r="N1507" s="243"/>
      <c r="O1507" s="91"/>
      <c r="P1507" s="91"/>
      <c r="Q1507" s="91"/>
      <c r="R1507" s="91"/>
      <c r="S1507" s="91"/>
      <c r="T1507" s="92"/>
      <c r="U1507" s="38"/>
      <c r="V1507" s="38"/>
      <c r="W1507" s="38"/>
      <c r="X1507" s="38"/>
      <c r="Y1507" s="38"/>
      <c r="Z1507" s="38"/>
      <c r="AA1507" s="38"/>
      <c r="AB1507" s="38"/>
      <c r="AC1507" s="38"/>
      <c r="AD1507" s="38"/>
      <c r="AE1507" s="38"/>
      <c r="AT1507" s="17" t="s">
        <v>180</v>
      </c>
      <c r="AU1507" s="17" t="s">
        <v>85</v>
      </c>
    </row>
    <row r="1508" s="13" customFormat="1">
      <c r="A1508" s="13"/>
      <c r="B1508" s="244"/>
      <c r="C1508" s="245"/>
      <c r="D1508" s="246" t="s">
        <v>182</v>
      </c>
      <c r="E1508" s="247" t="s">
        <v>1</v>
      </c>
      <c r="F1508" s="248" t="s">
        <v>236</v>
      </c>
      <c r="G1508" s="245"/>
      <c r="H1508" s="247" t="s">
        <v>1</v>
      </c>
      <c r="I1508" s="249"/>
      <c r="J1508" s="245"/>
      <c r="K1508" s="245"/>
      <c r="L1508" s="250"/>
      <c r="M1508" s="251"/>
      <c r="N1508" s="252"/>
      <c r="O1508" s="252"/>
      <c r="P1508" s="252"/>
      <c r="Q1508" s="252"/>
      <c r="R1508" s="252"/>
      <c r="S1508" s="252"/>
      <c r="T1508" s="25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54" t="s">
        <v>182</v>
      </c>
      <c r="AU1508" s="254" t="s">
        <v>85</v>
      </c>
      <c r="AV1508" s="13" t="s">
        <v>83</v>
      </c>
      <c r="AW1508" s="13" t="s">
        <v>34</v>
      </c>
      <c r="AX1508" s="13" t="s">
        <v>76</v>
      </c>
      <c r="AY1508" s="254" t="s">
        <v>171</v>
      </c>
    </row>
    <row r="1509" s="13" customFormat="1">
      <c r="A1509" s="13"/>
      <c r="B1509" s="244"/>
      <c r="C1509" s="245"/>
      <c r="D1509" s="246" t="s">
        <v>182</v>
      </c>
      <c r="E1509" s="247" t="s">
        <v>1</v>
      </c>
      <c r="F1509" s="248" t="s">
        <v>1533</v>
      </c>
      <c r="G1509" s="245"/>
      <c r="H1509" s="247" t="s">
        <v>1</v>
      </c>
      <c r="I1509" s="249"/>
      <c r="J1509" s="245"/>
      <c r="K1509" s="245"/>
      <c r="L1509" s="250"/>
      <c r="M1509" s="251"/>
      <c r="N1509" s="252"/>
      <c r="O1509" s="252"/>
      <c r="P1509" s="252"/>
      <c r="Q1509" s="252"/>
      <c r="R1509" s="252"/>
      <c r="S1509" s="252"/>
      <c r="T1509" s="25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54" t="s">
        <v>182</v>
      </c>
      <c r="AU1509" s="254" t="s">
        <v>85</v>
      </c>
      <c r="AV1509" s="13" t="s">
        <v>83</v>
      </c>
      <c r="AW1509" s="13" t="s">
        <v>34</v>
      </c>
      <c r="AX1509" s="13" t="s">
        <v>76</v>
      </c>
      <c r="AY1509" s="254" t="s">
        <v>171</v>
      </c>
    </row>
    <row r="1510" s="13" customFormat="1">
      <c r="A1510" s="13"/>
      <c r="B1510" s="244"/>
      <c r="C1510" s="245"/>
      <c r="D1510" s="246" t="s">
        <v>182</v>
      </c>
      <c r="E1510" s="247" t="s">
        <v>1</v>
      </c>
      <c r="F1510" s="248" t="s">
        <v>184</v>
      </c>
      <c r="G1510" s="245"/>
      <c r="H1510" s="247" t="s">
        <v>1</v>
      </c>
      <c r="I1510" s="249"/>
      <c r="J1510" s="245"/>
      <c r="K1510" s="245"/>
      <c r="L1510" s="250"/>
      <c r="M1510" s="251"/>
      <c r="N1510" s="252"/>
      <c r="O1510" s="252"/>
      <c r="P1510" s="252"/>
      <c r="Q1510" s="252"/>
      <c r="R1510" s="252"/>
      <c r="S1510" s="252"/>
      <c r="T1510" s="25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54" t="s">
        <v>182</v>
      </c>
      <c r="AU1510" s="254" t="s">
        <v>85</v>
      </c>
      <c r="AV1510" s="13" t="s">
        <v>83</v>
      </c>
      <c r="AW1510" s="13" t="s">
        <v>34</v>
      </c>
      <c r="AX1510" s="13" t="s">
        <v>76</v>
      </c>
      <c r="AY1510" s="254" t="s">
        <v>171</v>
      </c>
    </row>
    <row r="1511" s="13" customFormat="1">
      <c r="A1511" s="13"/>
      <c r="B1511" s="244"/>
      <c r="C1511" s="245"/>
      <c r="D1511" s="246" t="s">
        <v>182</v>
      </c>
      <c r="E1511" s="247" t="s">
        <v>1</v>
      </c>
      <c r="F1511" s="248" t="s">
        <v>1542</v>
      </c>
      <c r="G1511" s="245"/>
      <c r="H1511" s="247" t="s">
        <v>1</v>
      </c>
      <c r="I1511" s="249"/>
      <c r="J1511" s="245"/>
      <c r="K1511" s="245"/>
      <c r="L1511" s="250"/>
      <c r="M1511" s="251"/>
      <c r="N1511" s="252"/>
      <c r="O1511" s="252"/>
      <c r="P1511" s="252"/>
      <c r="Q1511" s="252"/>
      <c r="R1511" s="252"/>
      <c r="S1511" s="252"/>
      <c r="T1511" s="25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54" t="s">
        <v>182</v>
      </c>
      <c r="AU1511" s="254" t="s">
        <v>85</v>
      </c>
      <c r="AV1511" s="13" t="s">
        <v>83</v>
      </c>
      <c r="AW1511" s="13" t="s">
        <v>34</v>
      </c>
      <c r="AX1511" s="13" t="s">
        <v>76</v>
      </c>
      <c r="AY1511" s="254" t="s">
        <v>171</v>
      </c>
    </row>
    <row r="1512" s="13" customFormat="1">
      <c r="A1512" s="13"/>
      <c r="B1512" s="244"/>
      <c r="C1512" s="245"/>
      <c r="D1512" s="246" t="s">
        <v>182</v>
      </c>
      <c r="E1512" s="247" t="s">
        <v>1</v>
      </c>
      <c r="F1512" s="248" t="s">
        <v>1543</v>
      </c>
      <c r="G1512" s="245"/>
      <c r="H1512" s="247" t="s">
        <v>1</v>
      </c>
      <c r="I1512" s="249"/>
      <c r="J1512" s="245"/>
      <c r="K1512" s="245"/>
      <c r="L1512" s="250"/>
      <c r="M1512" s="251"/>
      <c r="N1512" s="252"/>
      <c r="O1512" s="252"/>
      <c r="P1512" s="252"/>
      <c r="Q1512" s="252"/>
      <c r="R1512" s="252"/>
      <c r="S1512" s="252"/>
      <c r="T1512" s="25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54" t="s">
        <v>182</v>
      </c>
      <c r="AU1512" s="254" t="s">
        <v>85</v>
      </c>
      <c r="AV1512" s="13" t="s">
        <v>83</v>
      </c>
      <c r="AW1512" s="13" t="s">
        <v>34</v>
      </c>
      <c r="AX1512" s="13" t="s">
        <v>76</v>
      </c>
      <c r="AY1512" s="254" t="s">
        <v>171</v>
      </c>
    </row>
    <row r="1513" s="14" customFormat="1">
      <c r="A1513" s="14"/>
      <c r="B1513" s="255"/>
      <c r="C1513" s="256"/>
      <c r="D1513" s="246" t="s">
        <v>182</v>
      </c>
      <c r="E1513" s="257" t="s">
        <v>1</v>
      </c>
      <c r="F1513" s="258" t="s">
        <v>1544</v>
      </c>
      <c r="G1513" s="256"/>
      <c r="H1513" s="259">
        <v>38.380000000000003</v>
      </c>
      <c r="I1513" s="260"/>
      <c r="J1513" s="256"/>
      <c r="K1513" s="256"/>
      <c r="L1513" s="261"/>
      <c r="M1513" s="262"/>
      <c r="N1513" s="263"/>
      <c r="O1513" s="263"/>
      <c r="P1513" s="263"/>
      <c r="Q1513" s="263"/>
      <c r="R1513" s="263"/>
      <c r="S1513" s="263"/>
      <c r="T1513" s="264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65" t="s">
        <v>182</v>
      </c>
      <c r="AU1513" s="265" t="s">
        <v>85</v>
      </c>
      <c r="AV1513" s="14" t="s">
        <v>85</v>
      </c>
      <c r="AW1513" s="14" t="s">
        <v>34</v>
      </c>
      <c r="AX1513" s="14" t="s">
        <v>76</v>
      </c>
      <c r="AY1513" s="265" t="s">
        <v>171</v>
      </c>
    </row>
    <row r="1514" s="14" customFormat="1">
      <c r="A1514" s="14"/>
      <c r="B1514" s="255"/>
      <c r="C1514" s="256"/>
      <c r="D1514" s="246" t="s">
        <v>182</v>
      </c>
      <c r="E1514" s="257" t="s">
        <v>1</v>
      </c>
      <c r="F1514" s="258" t="s">
        <v>1545</v>
      </c>
      <c r="G1514" s="256"/>
      <c r="H1514" s="259">
        <v>38.380000000000003</v>
      </c>
      <c r="I1514" s="260"/>
      <c r="J1514" s="256"/>
      <c r="K1514" s="256"/>
      <c r="L1514" s="261"/>
      <c r="M1514" s="262"/>
      <c r="N1514" s="263"/>
      <c r="O1514" s="263"/>
      <c r="P1514" s="263"/>
      <c r="Q1514" s="263"/>
      <c r="R1514" s="263"/>
      <c r="S1514" s="263"/>
      <c r="T1514" s="26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65" t="s">
        <v>182</v>
      </c>
      <c r="AU1514" s="265" t="s">
        <v>85</v>
      </c>
      <c r="AV1514" s="14" t="s">
        <v>85</v>
      </c>
      <c r="AW1514" s="14" t="s">
        <v>34</v>
      </c>
      <c r="AX1514" s="14" t="s">
        <v>76</v>
      </c>
      <c r="AY1514" s="265" t="s">
        <v>171</v>
      </c>
    </row>
    <row r="1515" s="2" customFormat="1" ht="49.05" customHeight="1">
      <c r="A1515" s="38"/>
      <c r="B1515" s="39"/>
      <c r="C1515" s="267" t="s">
        <v>1546</v>
      </c>
      <c r="D1515" s="267" t="s">
        <v>284</v>
      </c>
      <c r="E1515" s="268" t="s">
        <v>1547</v>
      </c>
      <c r="F1515" s="269" t="s">
        <v>1548</v>
      </c>
      <c r="G1515" s="270" t="s">
        <v>292</v>
      </c>
      <c r="H1515" s="271">
        <v>67.274000000000001</v>
      </c>
      <c r="I1515" s="272"/>
      <c r="J1515" s="273">
        <f>ROUND(I1515*H1515,2)</f>
        <v>0</v>
      </c>
      <c r="K1515" s="269" t="s">
        <v>177</v>
      </c>
      <c r="L1515" s="274"/>
      <c r="M1515" s="275" t="s">
        <v>1</v>
      </c>
      <c r="N1515" s="276" t="s">
        <v>41</v>
      </c>
      <c r="O1515" s="91"/>
      <c r="P1515" s="235">
        <f>O1515*H1515</f>
        <v>0</v>
      </c>
      <c r="Q1515" s="235">
        <v>0.0054000000000000003</v>
      </c>
      <c r="R1515" s="235">
        <f>Q1515*H1515</f>
        <v>0.36327960000000004</v>
      </c>
      <c r="S1515" s="235">
        <v>0</v>
      </c>
      <c r="T1515" s="236">
        <f>S1515*H1515</f>
        <v>0</v>
      </c>
      <c r="U1515" s="38"/>
      <c r="V1515" s="38"/>
      <c r="W1515" s="38"/>
      <c r="X1515" s="38"/>
      <c r="Y1515" s="38"/>
      <c r="Z1515" s="38"/>
      <c r="AA1515" s="38"/>
      <c r="AB1515" s="38"/>
      <c r="AC1515" s="38"/>
      <c r="AD1515" s="38"/>
      <c r="AE1515" s="38"/>
      <c r="AR1515" s="237" t="s">
        <v>381</v>
      </c>
      <c r="AT1515" s="237" t="s">
        <v>284</v>
      </c>
      <c r="AU1515" s="237" t="s">
        <v>85</v>
      </c>
      <c r="AY1515" s="17" t="s">
        <v>171</v>
      </c>
      <c r="BE1515" s="238">
        <f>IF(N1515="základní",J1515,0)</f>
        <v>0</v>
      </c>
      <c r="BF1515" s="238">
        <f>IF(N1515="snížená",J1515,0)</f>
        <v>0</v>
      </c>
      <c r="BG1515" s="238">
        <f>IF(N1515="zákl. přenesená",J1515,0)</f>
        <v>0</v>
      </c>
      <c r="BH1515" s="238">
        <f>IF(N1515="sníž. přenesená",J1515,0)</f>
        <v>0</v>
      </c>
      <c r="BI1515" s="238">
        <f>IF(N1515="nulová",J1515,0)</f>
        <v>0</v>
      </c>
      <c r="BJ1515" s="17" t="s">
        <v>83</v>
      </c>
      <c r="BK1515" s="238">
        <f>ROUND(I1515*H1515,2)</f>
        <v>0</v>
      </c>
      <c r="BL1515" s="17" t="s">
        <v>272</v>
      </c>
      <c r="BM1515" s="237" t="s">
        <v>1549</v>
      </c>
    </row>
    <row r="1516" s="13" customFormat="1">
      <c r="A1516" s="13"/>
      <c r="B1516" s="244"/>
      <c r="C1516" s="245"/>
      <c r="D1516" s="246" t="s">
        <v>182</v>
      </c>
      <c r="E1516" s="247" t="s">
        <v>1</v>
      </c>
      <c r="F1516" s="248" t="s">
        <v>236</v>
      </c>
      <c r="G1516" s="245"/>
      <c r="H1516" s="247" t="s">
        <v>1</v>
      </c>
      <c r="I1516" s="249"/>
      <c r="J1516" s="245"/>
      <c r="K1516" s="245"/>
      <c r="L1516" s="250"/>
      <c r="M1516" s="251"/>
      <c r="N1516" s="252"/>
      <c r="O1516" s="252"/>
      <c r="P1516" s="252"/>
      <c r="Q1516" s="252"/>
      <c r="R1516" s="252"/>
      <c r="S1516" s="252"/>
      <c r="T1516" s="25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54" t="s">
        <v>182</v>
      </c>
      <c r="AU1516" s="254" t="s">
        <v>85</v>
      </c>
      <c r="AV1516" s="13" t="s">
        <v>83</v>
      </c>
      <c r="AW1516" s="13" t="s">
        <v>34</v>
      </c>
      <c r="AX1516" s="13" t="s">
        <v>76</v>
      </c>
      <c r="AY1516" s="254" t="s">
        <v>171</v>
      </c>
    </row>
    <row r="1517" s="13" customFormat="1">
      <c r="A1517" s="13"/>
      <c r="B1517" s="244"/>
      <c r="C1517" s="245"/>
      <c r="D1517" s="246" t="s">
        <v>182</v>
      </c>
      <c r="E1517" s="247" t="s">
        <v>1</v>
      </c>
      <c r="F1517" s="248" t="s">
        <v>1526</v>
      </c>
      <c r="G1517" s="245"/>
      <c r="H1517" s="247" t="s">
        <v>1</v>
      </c>
      <c r="I1517" s="249"/>
      <c r="J1517" s="245"/>
      <c r="K1517" s="245"/>
      <c r="L1517" s="250"/>
      <c r="M1517" s="251"/>
      <c r="N1517" s="252"/>
      <c r="O1517" s="252"/>
      <c r="P1517" s="252"/>
      <c r="Q1517" s="252"/>
      <c r="R1517" s="252"/>
      <c r="S1517" s="252"/>
      <c r="T1517" s="25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54" t="s">
        <v>182</v>
      </c>
      <c r="AU1517" s="254" t="s">
        <v>85</v>
      </c>
      <c r="AV1517" s="13" t="s">
        <v>83</v>
      </c>
      <c r="AW1517" s="13" t="s">
        <v>34</v>
      </c>
      <c r="AX1517" s="13" t="s">
        <v>76</v>
      </c>
      <c r="AY1517" s="254" t="s">
        <v>171</v>
      </c>
    </row>
    <row r="1518" s="13" customFormat="1">
      <c r="A1518" s="13"/>
      <c r="B1518" s="244"/>
      <c r="C1518" s="245"/>
      <c r="D1518" s="246" t="s">
        <v>182</v>
      </c>
      <c r="E1518" s="247" t="s">
        <v>1</v>
      </c>
      <c r="F1518" s="248" t="s">
        <v>184</v>
      </c>
      <c r="G1518" s="245"/>
      <c r="H1518" s="247" t="s">
        <v>1</v>
      </c>
      <c r="I1518" s="249"/>
      <c r="J1518" s="245"/>
      <c r="K1518" s="245"/>
      <c r="L1518" s="250"/>
      <c r="M1518" s="251"/>
      <c r="N1518" s="252"/>
      <c r="O1518" s="252"/>
      <c r="P1518" s="252"/>
      <c r="Q1518" s="252"/>
      <c r="R1518" s="252"/>
      <c r="S1518" s="252"/>
      <c r="T1518" s="25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54" t="s">
        <v>182</v>
      </c>
      <c r="AU1518" s="254" t="s">
        <v>85</v>
      </c>
      <c r="AV1518" s="13" t="s">
        <v>83</v>
      </c>
      <c r="AW1518" s="13" t="s">
        <v>34</v>
      </c>
      <c r="AX1518" s="13" t="s">
        <v>76</v>
      </c>
      <c r="AY1518" s="254" t="s">
        <v>171</v>
      </c>
    </row>
    <row r="1519" s="13" customFormat="1">
      <c r="A1519" s="13"/>
      <c r="B1519" s="244"/>
      <c r="C1519" s="245"/>
      <c r="D1519" s="246" t="s">
        <v>182</v>
      </c>
      <c r="E1519" s="247" t="s">
        <v>1</v>
      </c>
      <c r="F1519" s="248" t="s">
        <v>1550</v>
      </c>
      <c r="G1519" s="245"/>
      <c r="H1519" s="247" t="s">
        <v>1</v>
      </c>
      <c r="I1519" s="249"/>
      <c r="J1519" s="245"/>
      <c r="K1519" s="245"/>
      <c r="L1519" s="250"/>
      <c r="M1519" s="251"/>
      <c r="N1519" s="252"/>
      <c r="O1519" s="252"/>
      <c r="P1519" s="252"/>
      <c r="Q1519" s="252"/>
      <c r="R1519" s="252"/>
      <c r="S1519" s="252"/>
      <c r="T1519" s="25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54" t="s">
        <v>182</v>
      </c>
      <c r="AU1519" s="254" t="s">
        <v>85</v>
      </c>
      <c r="AV1519" s="13" t="s">
        <v>83</v>
      </c>
      <c r="AW1519" s="13" t="s">
        <v>34</v>
      </c>
      <c r="AX1519" s="13" t="s">
        <v>76</v>
      </c>
      <c r="AY1519" s="254" t="s">
        <v>171</v>
      </c>
    </row>
    <row r="1520" s="14" customFormat="1">
      <c r="A1520" s="14"/>
      <c r="B1520" s="255"/>
      <c r="C1520" s="256"/>
      <c r="D1520" s="246" t="s">
        <v>182</v>
      </c>
      <c r="E1520" s="257" t="s">
        <v>1</v>
      </c>
      <c r="F1520" s="258" t="s">
        <v>1551</v>
      </c>
      <c r="G1520" s="256"/>
      <c r="H1520" s="259">
        <v>67.273499999999999</v>
      </c>
      <c r="I1520" s="260"/>
      <c r="J1520" s="256"/>
      <c r="K1520" s="256"/>
      <c r="L1520" s="261"/>
      <c r="M1520" s="262"/>
      <c r="N1520" s="263"/>
      <c r="O1520" s="263"/>
      <c r="P1520" s="263"/>
      <c r="Q1520" s="263"/>
      <c r="R1520" s="263"/>
      <c r="S1520" s="263"/>
      <c r="T1520" s="264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65" t="s">
        <v>182</v>
      </c>
      <c r="AU1520" s="265" t="s">
        <v>85</v>
      </c>
      <c r="AV1520" s="14" t="s">
        <v>85</v>
      </c>
      <c r="AW1520" s="14" t="s">
        <v>34</v>
      </c>
      <c r="AX1520" s="14" t="s">
        <v>76</v>
      </c>
      <c r="AY1520" s="265" t="s">
        <v>171</v>
      </c>
    </row>
    <row r="1521" s="2" customFormat="1" ht="49.05" customHeight="1">
      <c r="A1521" s="38"/>
      <c r="B1521" s="39"/>
      <c r="C1521" s="267" t="s">
        <v>1552</v>
      </c>
      <c r="D1521" s="267" t="s">
        <v>284</v>
      </c>
      <c r="E1521" s="268" t="s">
        <v>1553</v>
      </c>
      <c r="F1521" s="269" t="s">
        <v>1554</v>
      </c>
      <c r="G1521" s="270" t="s">
        <v>292</v>
      </c>
      <c r="H1521" s="271">
        <v>67.274000000000001</v>
      </c>
      <c r="I1521" s="272"/>
      <c r="J1521" s="273">
        <f>ROUND(I1521*H1521,2)</f>
        <v>0</v>
      </c>
      <c r="K1521" s="269" t="s">
        <v>177</v>
      </c>
      <c r="L1521" s="274"/>
      <c r="M1521" s="275" t="s">
        <v>1</v>
      </c>
      <c r="N1521" s="276" t="s">
        <v>41</v>
      </c>
      <c r="O1521" s="91"/>
      <c r="P1521" s="235">
        <f>O1521*H1521</f>
        <v>0</v>
      </c>
      <c r="Q1521" s="235">
        <v>0.0047000000000000002</v>
      </c>
      <c r="R1521" s="235">
        <f>Q1521*H1521</f>
        <v>0.31618780000000002</v>
      </c>
      <c r="S1521" s="235">
        <v>0</v>
      </c>
      <c r="T1521" s="236">
        <f>S1521*H1521</f>
        <v>0</v>
      </c>
      <c r="U1521" s="38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R1521" s="237" t="s">
        <v>381</v>
      </c>
      <c r="AT1521" s="237" t="s">
        <v>284</v>
      </c>
      <c r="AU1521" s="237" t="s">
        <v>85</v>
      </c>
      <c r="AY1521" s="17" t="s">
        <v>171</v>
      </c>
      <c r="BE1521" s="238">
        <f>IF(N1521="základní",J1521,0)</f>
        <v>0</v>
      </c>
      <c r="BF1521" s="238">
        <f>IF(N1521="snížená",J1521,0)</f>
        <v>0</v>
      </c>
      <c r="BG1521" s="238">
        <f>IF(N1521="zákl. přenesená",J1521,0)</f>
        <v>0</v>
      </c>
      <c r="BH1521" s="238">
        <f>IF(N1521="sníž. přenesená",J1521,0)</f>
        <v>0</v>
      </c>
      <c r="BI1521" s="238">
        <f>IF(N1521="nulová",J1521,0)</f>
        <v>0</v>
      </c>
      <c r="BJ1521" s="17" t="s">
        <v>83</v>
      </c>
      <c r="BK1521" s="238">
        <f>ROUND(I1521*H1521,2)</f>
        <v>0</v>
      </c>
      <c r="BL1521" s="17" t="s">
        <v>272</v>
      </c>
      <c r="BM1521" s="237" t="s">
        <v>1555</v>
      </c>
    </row>
    <row r="1522" s="13" customFormat="1">
      <c r="A1522" s="13"/>
      <c r="B1522" s="244"/>
      <c r="C1522" s="245"/>
      <c r="D1522" s="246" t="s">
        <v>182</v>
      </c>
      <c r="E1522" s="247" t="s">
        <v>1</v>
      </c>
      <c r="F1522" s="248" t="s">
        <v>236</v>
      </c>
      <c r="G1522" s="245"/>
      <c r="H1522" s="247" t="s">
        <v>1</v>
      </c>
      <c r="I1522" s="249"/>
      <c r="J1522" s="245"/>
      <c r="K1522" s="245"/>
      <c r="L1522" s="250"/>
      <c r="M1522" s="251"/>
      <c r="N1522" s="252"/>
      <c r="O1522" s="252"/>
      <c r="P1522" s="252"/>
      <c r="Q1522" s="252"/>
      <c r="R1522" s="252"/>
      <c r="S1522" s="252"/>
      <c r="T1522" s="25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54" t="s">
        <v>182</v>
      </c>
      <c r="AU1522" s="254" t="s">
        <v>85</v>
      </c>
      <c r="AV1522" s="13" t="s">
        <v>83</v>
      </c>
      <c r="AW1522" s="13" t="s">
        <v>34</v>
      </c>
      <c r="AX1522" s="13" t="s">
        <v>76</v>
      </c>
      <c r="AY1522" s="254" t="s">
        <v>171</v>
      </c>
    </row>
    <row r="1523" s="13" customFormat="1">
      <c r="A1523" s="13"/>
      <c r="B1523" s="244"/>
      <c r="C1523" s="245"/>
      <c r="D1523" s="246" t="s">
        <v>182</v>
      </c>
      <c r="E1523" s="247" t="s">
        <v>1</v>
      </c>
      <c r="F1523" s="248" t="s">
        <v>1526</v>
      </c>
      <c r="G1523" s="245"/>
      <c r="H1523" s="247" t="s">
        <v>1</v>
      </c>
      <c r="I1523" s="249"/>
      <c r="J1523" s="245"/>
      <c r="K1523" s="245"/>
      <c r="L1523" s="250"/>
      <c r="M1523" s="251"/>
      <c r="N1523" s="252"/>
      <c r="O1523" s="252"/>
      <c r="P1523" s="252"/>
      <c r="Q1523" s="252"/>
      <c r="R1523" s="252"/>
      <c r="S1523" s="252"/>
      <c r="T1523" s="25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54" t="s">
        <v>182</v>
      </c>
      <c r="AU1523" s="254" t="s">
        <v>85</v>
      </c>
      <c r="AV1523" s="13" t="s">
        <v>83</v>
      </c>
      <c r="AW1523" s="13" t="s">
        <v>34</v>
      </c>
      <c r="AX1523" s="13" t="s">
        <v>76</v>
      </c>
      <c r="AY1523" s="254" t="s">
        <v>171</v>
      </c>
    </row>
    <row r="1524" s="13" customFormat="1">
      <c r="A1524" s="13"/>
      <c r="B1524" s="244"/>
      <c r="C1524" s="245"/>
      <c r="D1524" s="246" t="s">
        <v>182</v>
      </c>
      <c r="E1524" s="247" t="s">
        <v>1</v>
      </c>
      <c r="F1524" s="248" t="s">
        <v>184</v>
      </c>
      <c r="G1524" s="245"/>
      <c r="H1524" s="247" t="s">
        <v>1</v>
      </c>
      <c r="I1524" s="249"/>
      <c r="J1524" s="245"/>
      <c r="K1524" s="245"/>
      <c r="L1524" s="250"/>
      <c r="M1524" s="251"/>
      <c r="N1524" s="252"/>
      <c r="O1524" s="252"/>
      <c r="P1524" s="252"/>
      <c r="Q1524" s="252"/>
      <c r="R1524" s="252"/>
      <c r="S1524" s="252"/>
      <c r="T1524" s="25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54" t="s">
        <v>182</v>
      </c>
      <c r="AU1524" s="254" t="s">
        <v>85</v>
      </c>
      <c r="AV1524" s="13" t="s">
        <v>83</v>
      </c>
      <c r="AW1524" s="13" t="s">
        <v>34</v>
      </c>
      <c r="AX1524" s="13" t="s">
        <v>76</v>
      </c>
      <c r="AY1524" s="254" t="s">
        <v>171</v>
      </c>
    </row>
    <row r="1525" s="13" customFormat="1">
      <c r="A1525" s="13"/>
      <c r="B1525" s="244"/>
      <c r="C1525" s="245"/>
      <c r="D1525" s="246" t="s">
        <v>182</v>
      </c>
      <c r="E1525" s="247" t="s">
        <v>1</v>
      </c>
      <c r="F1525" s="248" t="s">
        <v>1556</v>
      </c>
      <c r="G1525" s="245"/>
      <c r="H1525" s="247" t="s">
        <v>1</v>
      </c>
      <c r="I1525" s="249"/>
      <c r="J1525" s="245"/>
      <c r="K1525" s="245"/>
      <c r="L1525" s="250"/>
      <c r="M1525" s="251"/>
      <c r="N1525" s="252"/>
      <c r="O1525" s="252"/>
      <c r="P1525" s="252"/>
      <c r="Q1525" s="252"/>
      <c r="R1525" s="252"/>
      <c r="S1525" s="252"/>
      <c r="T1525" s="25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54" t="s">
        <v>182</v>
      </c>
      <c r="AU1525" s="254" t="s">
        <v>85</v>
      </c>
      <c r="AV1525" s="13" t="s">
        <v>83</v>
      </c>
      <c r="AW1525" s="13" t="s">
        <v>34</v>
      </c>
      <c r="AX1525" s="13" t="s">
        <v>76</v>
      </c>
      <c r="AY1525" s="254" t="s">
        <v>171</v>
      </c>
    </row>
    <row r="1526" s="14" customFormat="1">
      <c r="A1526" s="14"/>
      <c r="B1526" s="255"/>
      <c r="C1526" s="256"/>
      <c r="D1526" s="246" t="s">
        <v>182</v>
      </c>
      <c r="E1526" s="257" t="s">
        <v>1</v>
      </c>
      <c r="F1526" s="258" t="s">
        <v>1551</v>
      </c>
      <c r="G1526" s="256"/>
      <c r="H1526" s="259">
        <v>67.273499999999999</v>
      </c>
      <c r="I1526" s="260"/>
      <c r="J1526" s="256"/>
      <c r="K1526" s="256"/>
      <c r="L1526" s="261"/>
      <c r="M1526" s="262"/>
      <c r="N1526" s="263"/>
      <c r="O1526" s="263"/>
      <c r="P1526" s="263"/>
      <c r="Q1526" s="263"/>
      <c r="R1526" s="263"/>
      <c r="S1526" s="263"/>
      <c r="T1526" s="264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65" t="s">
        <v>182</v>
      </c>
      <c r="AU1526" s="265" t="s">
        <v>85</v>
      </c>
      <c r="AV1526" s="14" t="s">
        <v>85</v>
      </c>
      <c r="AW1526" s="14" t="s">
        <v>34</v>
      </c>
      <c r="AX1526" s="14" t="s">
        <v>76</v>
      </c>
      <c r="AY1526" s="265" t="s">
        <v>171</v>
      </c>
    </row>
    <row r="1527" s="2" customFormat="1" ht="37.8" customHeight="1">
      <c r="A1527" s="38"/>
      <c r="B1527" s="39"/>
      <c r="C1527" s="226" t="s">
        <v>1557</v>
      </c>
      <c r="D1527" s="226" t="s">
        <v>173</v>
      </c>
      <c r="E1527" s="227" t="s">
        <v>1558</v>
      </c>
      <c r="F1527" s="228" t="s">
        <v>1559</v>
      </c>
      <c r="G1527" s="229" t="s">
        <v>260</v>
      </c>
      <c r="H1527" s="230">
        <v>0.78900000000000003</v>
      </c>
      <c r="I1527" s="231"/>
      <c r="J1527" s="232">
        <f>ROUND(I1527*H1527,2)</f>
        <v>0</v>
      </c>
      <c r="K1527" s="228" t="s">
        <v>177</v>
      </c>
      <c r="L1527" s="44"/>
      <c r="M1527" s="233" t="s">
        <v>1</v>
      </c>
      <c r="N1527" s="234" t="s">
        <v>41</v>
      </c>
      <c r="O1527" s="91"/>
      <c r="P1527" s="235">
        <f>O1527*H1527</f>
        <v>0</v>
      </c>
      <c r="Q1527" s="235">
        <v>0</v>
      </c>
      <c r="R1527" s="235">
        <f>Q1527*H1527</f>
        <v>0</v>
      </c>
      <c r="S1527" s="235">
        <v>0</v>
      </c>
      <c r="T1527" s="236">
        <f>S1527*H1527</f>
        <v>0</v>
      </c>
      <c r="U1527" s="38"/>
      <c r="V1527" s="38"/>
      <c r="W1527" s="38"/>
      <c r="X1527" s="38"/>
      <c r="Y1527" s="38"/>
      <c r="Z1527" s="38"/>
      <c r="AA1527" s="38"/>
      <c r="AB1527" s="38"/>
      <c r="AC1527" s="38"/>
      <c r="AD1527" s="38"/>
      <c r="AE1527" s="38"/>
      <c r="AR1527" s="237" t="s">
        <v>272</v>
      </c>
      <c r="AT1527" s="237" t="s">
        <v>173</v>
      </c>
      <c r="AU1527" s="237" t="s">
        <v>85</v>
      </c>
      <c r="AY1527" s="17" t="s">
        <v>171</v>
      </c>
      <c r="BE1527" s="238">
        <f>IF(N1527="základní",J1527,0)</f>
        <v>0</v>
      </c>
      <c r="BF1527" s="238">
        <f>IF(N1527="snížená",J1527,0)</f>
        <v>0</v>
      </c>
      <c r="BG1527" s="238">
        <f>IF(N1527="zákl. přenesená",J1527,0)</f>
        <v>0</v>
      </c>
      <c r="BH1527" s="238">
        <f>IF(N1527="sníž. přenesená",J1527,0)</f>
        <v>0</v>
      </c>
      <c r="BI1527" s="238">
        <f>IF(N1527="nulová",J1527,0)</f>
        <v>0</v>
      </c>
      <c r="BJ1527" s="17" t="s">
        <v>83</v>
      </c>
      <c r="BK1527" s="238">
        <f>ROUND(I1527*H1527,2)</f>
        <v>0</v>
      </c>
      <c r="BL1527" s="17" t="s">
        <v>272</v>
      </c>
      <c r="BM1527" s="237" t="s">
        <v>1560</v>
      </c>
    </row>
    <row r="1528" s="2" customFormat="1">
      <c r="A1528" s="38"/>
      <c r="B1528" s="39"/>
      <c r="C1528" s="40"/>
      <c r="D1528" s="239" t="s">
        <v>180</v>
      </c>
      <c r="E1528" s="40"/>
      <c r="F1528" s="240" t="s">
        <v>1561</v>
      </c>
      <c r="G1528" s="40"/>
      <c r="H1528" s="40"/>
      <c r="I1528" s="241"/>
      <c r="J1528" s="40"/>
      <c r="K1528" s="40"/>
      <c r="L1528" s="44"/>
      <c r="M1528" s="242"/>
      <c r="N1528" s="243"/>
      <c r="O1528" s="91"/>
      <c r="P1528" s="91"/>
      <c r="Q1528" s="91"/>
      <c r="R1528" s="91"/>
      <c r="S1528" s="91"/>
      <c r="T1528" s="92"/>
      <c r="U1528" s="38"/>
      <c r="V1528" s="38"/>
      <c r="W1528" s="38"/>
      <c r="X1528" s="38"/>
      <c r="Y1528" s="38"/>
      <c r="Z1528" s="38"/>
      <c r="AA1528" s="38"/>
      <c r="AB1528" s="38"/>
      <c r="AC1528" s="38"/>
      <c r="AD1528" s="38"/>
      <c r="AE1528" s="38"/>
      <c r="AT1528" s="17" t="s">
        <v>180</v>
      </c>
      <c r="AU1528" s="17" t="s">
        <v>85</v>
      </c>
    </row>
    <row r="1529" s="12" customFormat="1" ht="22.8" customHeight="1">
      <c r="A1529" s="12"/>
      <c r="B1529" s="210"/>
      <c r="C1529" s="211"/>
      <c r="D1529" s="212" t="s">
        <v>75</v>
      </c>
      <c r="E1529" s="224" t="s">
        <v>1562</v>
      </c>
      <c r="F1529" s="224" t="s">
        <v>1563</v>
      </c>
      <c r="G1529" s="211"/>
      <c r="H1529" s="211"/>
      <c r="I1529" s="214"/>
      <c r="J1529" s="225">
        <f>BK1529</f>
        <v>0</v>
      </c>
      <c r="K1529" s="211"/>
      <c r="L1529" s="216"/>
      <c r="M1529" s="217"/>
      <c r="N1529" s="218"/>
      <c r="O1529" s="218"/>
      <c r="P1529" s="219">
        <f>SUM(P1530:P1693)</f>
        <v>0</v>
      </c>
      <c r="Q1529" s="218"/>
      <c r="R1529" s="219">
        <f>SUM(R1530:R1693)</f>
        <v>3.0380878</v>
      </c>
      <c r="S1529" s="218"/>
      <c r="T1529" s="220">
        <f>SUM(T1530:T1693)</f>
        <v>0</v>
      </c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R1529" s="221" t="s">
        <v>85</v>
      </c>
      <c r="AT1529" s="222" t="s">
        <v>75</v>
      </c>
      <c r="AU1529" s="222" t="s">
        <v>83</v>
      </c>
      <c r="AY1529" s="221" t="s">
        <v>171</v>
      </c>
      <c r="BK1529" s="223">
        <f>SUM(BK1530:BK1693)</f>
        <v>0</v>
      </c>
    </row>
    <row r="1530" s="2" customFormat="1" ht="24.15" customHeight="1">
      <c r="A1530" s="38"/>
      <c r="B1530" s="39"/>
      <c r="C1530" s="226" t="s">
        <v>1564</v>
      </c>
      <c r="D1530" s="226" t="s">
        <v>173</v>
      </c>
      <c r="E1530" s="227" t="s">
        <v>1565</v>
      </c>
      <c r="F1530" s="228" t="s">
        <v>1566</v>
      </c>
      <c r="G1530" s="229" t="s">
        <v>438</v>
      </c>
      <c r="H1530" s="230">
        <v>8.1999999999999993</v>
      </c>
      <c r="I1530" s="231"/>
      <c r="J1530" s="232">
        <f>ROUND(I1530*H1530,2)</f>
        <v>0</v>
      </c>
      <c r="K1530" s="228" t="s">
        <v>1</v>
      </c>
      <c r="L1530" s="44"/>
      <c r="M1530" s="233" t="s">
        <v>1</v>
      </c>
      <c r="N1530" s="234" t="s">
        <v>41</v>
      </c>
      <c r="O1530" s="91"/>
      <c r="P1530" s="235">
        <f>O1530*H1530</f>
        <v>0</v>
      </c>
      <c r="Q1530" s="235">
        <v>0.00025999999999999998</v>
      </c>
      <c r="R1530" s="235">
        <f>Q1530*H1530</f>
        <v>0.0021319999999999998</v>
      </c>
      <c r="S1530" s="235">
        <v>0</v>
      </c>
      <c r="T1530" s="236">
        <f>S1530*H1530</f>
        <v>0</v>
      </c>
      <c r="U1530" s="38"/>
      <c r="V1530" s="38"/>
      <c r="W1530" s="38"/>
      <c r="X1530" s="38"/>
      <c r="Y1530" s="38"/>
      <c r="Z1530" s="38"/>
      <c r="AA1530" s="38"/>
      <c r="AB1530" s="38"/>
      <c r="AC1530" s="38"/>
      <c r="AD1530" s="38"/>
      <c r="AE1530" s="38"/>
      <c r="AR1530" s="237" t="s">
        <v>272</v>
      </c>
      <c r="AT1530" s="237" t="s">
        <v>173</v>
      </c>
      <c r="AU1530" s="237" t="s">
        <v>85</v>
      </c>
      <c r="AY1530" s="17" t="s">
        <v>171</v>
      </c>
      <c r="BE1530" s="238">
        <f>IF(N1530="základní",J1530,0)</f>
        <v>0</v>
      </c>
      <c r="BF1530" s="238">
        <f>IF(N1530="snížená",J1530,0)</f>
        <v>0</v>
      </c>
      <c r="BG1530" s="238">
        <f>IF(N1530="zákl. přenesená",J1530,0)</f>
        <v>0</v>
      </c>
      <c r="BH1530" s="238">
        <f>IF(N1530="sníž. přenesená",J1530,0)</f>
        <v>0</v>
      </c>
      <c r="BI1530" s="238">
        <f>IF(N1530="nulová",J1530,0)</f>
        <v>0</v>
      </c>
      <c r="BJ1530" s="17" t="s">
        <v>83</v>
      </c>
      <c r="BK1530" s="238">
        <f>ROUND(I1530*H1530,2)</f>
        <v>0</v>
      </c>
      <c r="BL1530" s="17" t="s">
        <v>272</v>
      </c>
      <c r="BM1530" s="237" t="s">
        <v>1567</v>
      </c>
    </row>
    <row r="1531" s="13" customFormat="1">
      <c r="A1531" s="13"/>
      <c r="B1531" s="244"/>
      <c r="C1531" s="245"/>
      <c r="D1531" s="246" t="s">
        <v>182</v>
      </c>
      <c r="E1531" s="247" t="s">
        <v>1</v>
      </c>
      <c r="F1531" s="248" t="s">
        <v>236</v>
      </c>
      <c r="G1531" s="245"/>
      <c r="H1531" s="247" t="s">
        <v>1</v>
      </c>
      <c r="I1531" s="249"/>
      <c r="J1531" s="245"/>
      <c r="K1531" s="245"/>
      <c r="L1531" s="250"/>
      <c r="M1531" s="251"/>
      <c r="N1531" s="252"/>
      <c r="O1531" s="252"/>
      <c r="P1531" s="252"/>
      <c r="Q1531" s="252"/>
      <c r="R1531" s="252"/>
      <c r="S1531" s="252"/>
      <c r="T1531" s="25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54" t="s">
        <v>182</v>
      </c>
      <c r="AU1531" s="254" t="s">
        <v>85</v>
      </c>
      <c r="AV1531" s="13" t="s">
        <v>83</v>
      </c>
      <c r="AW1531" s="13" t="s">
        <v>34</v>
      </c>
      <c r="AX1531" s="13" t="s">
        <v>76</v>
      </c>
      <c r="AY1531" s="254" t="s">
        <v>171</v>
      </c>
    </row>
    <row r="1532" s="13" customFormat="1">
      <c r="A1532" s="13"/>
      <c r="B1532" s="244"/>
      <c r="C1532" s="245"/>
      <c r="D1532" s="246" t="s">
        <v>182</v>
      </c>
      <c r="E1532" s="247" t="s">
        <v>1</v>
      </c>
      <c r="F1532" s="248" t="s">
        <v>1533</v>
      </c>
      <c r="G1532" s="245"/>
      <c r="H1532" s="247" t="s">
        <v>1</v>
      </c>
      <c r="I1532" s="249"/>
      <c r="J1532" s="245"/>
      <c r="K1532" s="245"/>
      <c r="L1532" s="250"/>
      <c r="M1532" s="251"/>
      <c r="N1532" s="252"/>
      <c r="O1532" s="252"/>
      <c r="P1532" s="252"/>
      <c r="Q1532" s="252"/>
      <c r="R1532" s="252"/>
      <c r="S1532" s="252"/>
      <c r="T1532" s="25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54" t="s">
        <v>182</v>
      </c>
      <c r="AU1532" s="254" t="s">
        <v>85</v>
      </c>
      <c r="AV1532" s="13" t="s">
        <v>83</v>
      </c>
      <c r="AW1532" s="13" t="s">
        <v>34</v>
      </c>
      <c r="AX1532" s="13" t="s">
        <v>76</v>
      </c>
      <c r="AY1532" s="254" t="s">
        <v>171</v>
      </c>
    </row>
    <row r="1533" s="13" customFormat="1">
      <c r="A1533" s="13"/>
      <c r="B1533" s="244"/>
      <c r="C1533" s="245"/>
      <c r="D1533" s="246" t="s">
        <v>182</v>
      </c>
      <c r="E1533" s="247" t="s">
        <v>1</v>
      </c>
      <c r="F1533" s="248" t="s">
        <v>184</v>
      </c>
      <c r="G1533" s="245"/>
      <c r="H1533" s="247" t="s">
        <v>1</v>
      </c>
      <c r="I1533" s="249"/>
      <c r="J1533" s="245"/>
      <c r="K1533" s="245"/>
      <c r="L1533" s="250"/>
      <c r="M1533" s="251"/>
      <c r="N1533" s="252"/>
      <c r="O1533" s="252"/>
      <c r="P1533" s="252"/>
      <c r="Q1533" s="252"/>
      <c r="R1533" s="252"/>
      <c r="S1533" s="252"/>
      <c r="T1533" s="25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54" t="s">
        <v>182</v>
      </c>
      <c r="AU1533" s="254" t="s">
        <v>85</v>
      </c>
      <c r="AV1533" s="13" t="s">
        <v>83</v>
      </c>
      <c r="AW1533" s="13" t="s">
        <v>34</v>
      </c>
      <c r="AX1533" s="13" t="s">
        <v>76</v>
      </c>
      <c r="AY1533" s="254" t="s">
        <v>171</v>
      </c>
    </row>
    <row r="1534" s="13" customFormat="1">
      <c r="A1534" s="13"/>
      <c r="B1534" s="244"/>
      <c r="C1534" s="245"/>
      <c r="D1534" s="246" t="s">
        <v>182</v>
      </c>
      <c r="E1534" s="247" t="s">
        <v>1</v>
      </c>
      <c r="F1534" s="248" t="s">
        <v>296</v>
      </c>
      <c r="G1534" s="245"/>
      <c r="H1534" s="247" t="s">
        <v>1</v>
      </c>
      <c r="I1534" s="249"/>
      <c r="J1534" s="245"/>
      <c r="K1534" s="245"/>
      <c r="L1534" s="250"/>
      <c r="M1534" s="251"/>
      <c r="N1534" s="252"/>
      <c r="O1534" s="252"/>
      <c r="P1534" s="252"/>
      <c r="Q1534" s="252"/>
      <c r="R1534" s="252"/>
      <c r="S1534" s="252"/>
      <c r="T1534" s="25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54" t="s">
        <v>182</v>
      </c>
      <c r="AU1534" s="254" t="s">
        <v>85</v>
      </c>
      <c r="AV1534" s="13" t="s">
        <v>83</v>
      </c>
      <c r="AW1534" s="13" t="s">
        <v>34</v>
      </c>
      <c r="AX1534" s="13" t="s">
        <v>76</v>
      </c>
      <c r="AY1534" s="254" t="s">
        <v>171</v>
      </c>
    </row>
    <row r="1535" s="13" customFormat="1">
      <c r="A1535" s="13"/>
      <c r="B1535" s="244"/>
      <c r="C1535" s="245"/>
      <c r="D1535" s="246" t="s">
        <v>182</v>
      </c>
      <c r="E1535" s="247" t="s">
        <v>1</v>
      </c>
      <c r="F1535" s="248" t="s">
        <v>845</v>
      </c>
      <c r="G1535" s="245"/>
      <c r="H1535" s="247" t="s">
        <v>1</v>
      </c>
      <c r="I1535" s="249"/>
      <c r="J1535" s="245"/>
      <c r="K1535" s="245"/>
      <c r="L1535" s="250"/>
      <c r="M1535" s="251"/>
      <c r="N1535" s="252"/>
      <c r="O1535" s="252"/>
      <c r="P1535" s="252"/>
      <c r="Q1535" s="252"/>
      <c r="R1535" s="252"/>
      <c r="S1535" s="252"/>
      <c r="T1535" s="25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54" t="s">
        <v>182</v>
      </c>
      <c r="AU1535" s="254" t="s">
        <v>85</v>
      </c>
      <c r="AV1535" s="13" t="s">
        <v>83</v>
      </c>
      <c r="AW1535" s="13" t="s">
        <v>34</v>
      </c>
      <c r="AX1535" s="13" t="s">
        <v>76</v>
      </c>
      <c r="AY1535" s="254" t="s">
        <v>171</v>
      </c>
    </row>
    <row r="1536" s="14" customFormat="1">
      <c r="A1536" s="14"/>
      <c r="B1536" s="255"/>
      <c r="C1536" s="256"/>
      <c r="D1536" s="246" t="s">
        <v>182</v>
      </c>
      <c r="E1536" s="257" t="s">
        <v>1</v>
      </c>
      <c r="F1536" s="258" t="s">
        <v>1568</v>
      </c>
      <c r="G1536" s="256"/>
      <c r="H1536" s="259">
        <v>8.1999999999999993</v>
      </c>
      <c r="I1536" s="260"/>
      <c r="J1536" s="256"/>
      <c r="K1536" s="256"/>
      <c r="L1536" s="261"/>
      <c r="M1536" s="262"/>
      <c r="N1536" s="263"/>
      <c r="O1536" s="263"/>
      <c r="P1536" s="263"/>
      <c r="Q1536" s="263"/>
      <c r="R1536" s="263"/>
      <c r="S1536" s="263"/>
      <c r="T1536" s="264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65" t="s">
        <v>182</v>
      </c>
      <c r="AU1536" s="265" t="s">
        <v>85</v>
      </c>
      <c r="AV1536" s="14" t="s">
        <v>85</v>
      </c>
      <c r="AW1536" s="14" t="s">
        <v>34</v>
      </c>
      <c r="AX1536" s="14" t="s">
        <v>76</v>
      </c>
      <c r="AY1536" s="265" t="s">
        <v>171</v>
      </c>
    </row>
    <row r="1537" s="2" customFormat="1" ht="24.15" customHeight="1">
      <c r="A1537" s="38"/>
      <c r="B1537" s="39"/>
      <c r="C1537" s="226" t="s">
        <v>1569</v>
      </c>
      <c r="D1537" s="226" t="s">
        <v>173</v>
      </c>
      <c r="E1537" s="227" t="s">
        <v>1570</v>
      </c>
      <c r="F1537" s="228" t="s">
        <v>1571</v>
      </c>
      <c r="G1537" s="229" t="s">
        <v>292</v>
      </c>
      <c r="H1537" s="230">
        <v>16.77</v>
      </c>
      <c r="I1537" s="231"/>
      <c r="J1537" s="232">
        <f>ROUND(I1537*H1537,2)</f>
        <v>0</v>
      </c>
      <c r="K1537" s="228" t="s">
        <v>177</v>
      </c>
      <c r="L1537" s="44"/>
      <c r="M1537" s="233" t="s">
        <v>1</v>
      </c>
      <c r="N1537" s="234" t="s">
        <v>41</v>
      </c>
      <c r="O1537" s="91"/>
      <c r="P1537" s="235">
        <f>O1537*H1537</f>
        <v>0</v>
      </c>
      <c r="Q1537" s="235">
        <v>0</v>
      </c>
      <c r="R1537" s="235">
        <f>Q1537*H1537</f>
        <v>0</v>
      </c>
      <c r="S1537" s="235">
        <v>0</v>
      </c>
      <c r="T1537" s="236">
        <f>S1537*H1537</f>
        <v>0</v>
      </c>
      <c r="U1537" s="38"/>
      <c r="V1537" s="38"/>
      <c r="W1537" s="38"/>
      <c r="X1537" s="38"/>
      <c r="Y1537" s="38"/>
      <c r="Z1537" s="38"/>
      <c r="AA1537" s="38"/>
      <c r="AB1537" s="38"/>
      <c r="AC1537" s="38"/>
      <c r="AD1537" s="38"/>
      <c r="AE1537" s="38"/>
      <c r="AR1537" s="237" t="s">
        <v>272</v>
      </c>
      <c r="AT1537" s="237" t="s">
        <v>173</v>
      </c>
      <c r="AU1537" s="237" t="s">
        <v>85</v>
      </c>
      <c r="AY1537" s="17" t="s">
        <v>171</v>
      </c>
      <c r="BE1537" s="238">
        <f>IF(N1537="základní",J1537,0)</f>
        <v>0</v>
      </c>
      <c r="BF1537" s="238">
        <f>IF(N1537="snížená",J1537,0)</f>
        <v>0</v>
      </c>
      <c r="BG1537" s="238">
        <f>IF(N1537="zákl. přenesená",J1537,0)</f>
        <v>0</v>
      </c>
      <c r="BH1537" s="238">
        <f>IF(N1537="sníž. přenesená",J1537,0)</f>
        <v>0</v>
      </c>
      <c r="BI1537" s="238">
        <f>IF(N1537="nulová",J1537,0)</f>
        <v>0</v>
      </c>
      <c r="BJ1537" s="17" t="s">
        <v>83</v>
      </c>
      <c r="BK1537" s="238">
        <f>ROUND(I1537*H1537,2)</f>
        <v>0</v>
      </c>
      <c r="BL1537" s="17" t="s">
        <v>272</v>
      </c>
      <c r="BM1537" s="237" t="s">
        <v>1572</v>
      </c>
    </row>
    <row r="1538" s="2" customFormat="1">
      <c r="A1538" s="38"/>
      <c r="B1538" s="39"/>
      <c r="C1538" s="40"/>
      <c r="D1538" s="239" t="s">
        <v>180</v>
      </c>
      <c r="E1538" s="40"/>
      <c r="F1538" s="240" t="s">
        <v>1573</v>
      </c>
      <c r="G1538" s="40"/>
      <c r="H1538" s="40"/>
      <c r="I1538" s="241"/>
      <c r="J1538" s="40"/>
      <c r="K1538" s="40"/>
      <c r="L1538" s="44"/>
      <c r="M1538" s="242"/>
      <c r="N1538" s="243"/>
      <c r="O1538" s="91"/>
      <c r="P1538" s="91"/>
      <c r="Q1538" s="91"/>
      <c r="R1538" s="91"/>
      <c r="S1538" s="91"/>
      <c r="T1538" s="92"/>
      <c r="U1538" s="38"/>
      <c r="V1538" s="38"/>
      <c r="W1538" s="38"/>
      <c r="X1538" s="38"/>
      <c r="Y1538" s="38"/>
      <c r="Z1538" s="38"/>
      <c r="AA1538" s="38"/>
      <c r="AB1538" s="38"/>
      <c r="AC1538" s="38"/>
      <c r="AD1538" s="38"/>
      <c r="AE1538" s="38"/>
      <c r="AT1538" s="17" t="s">
        <v>180</v>
      </c>
      <c r="AU1538" s="17" t="s">
        <v>85</v>
      </c>
    </row>
    <row r="1539" s="2" customFormat="1">
      <c r="A1539" s="38"/>
      <c r="B1539" s="39"/>
      <c r="C1539" s="40"/>
      <c r="D1539" s="246" t="s">
        <v>243</v>
      </c>
      <c r="E1539" s="40"/>
      <c r="F1539" s="266" t="s">
        <v>1574</v>
      </c>
      <c r="G1539" s="40"/>
      <c r="H1539" s="40"/>
      <c r="I1539" s="241"/>
      <c r="J1539" s="40"/>
      <c r="K1539" s="40"/>
      <c r="L1539" s="44"/>
      <c r="M1539" s="242"/>
      <c r="N1539" s="243"/>
      <c r="O1539" s="91"/>
      <c r="P1539" s="91"/>
      <c r="Q1539" s="91"/>
      <c r="R1539" s="91"/>
      <c r="S1539" s="91"/>
      <c r="T1539" s="92"/>
      <c r="U1539" s="38"/>
      <c r="V1539" s="38"/>
      <c r="W1539" s="38"/>
      <c r="X1539" s="38"/>
      <c r="Y1539" s="38"/>
      <c r="Z1539" s="38"/>
      <c r="AA1539" s="38"/>
      <c r="AB1539" s="38"/>
      <c r="AC1539" s="38"/>
      <c r="AD1539" s="38"/>
      <c r="AE1539" s="38"/>
      <c r="AT1539" s="17" t="s">
        <v>243</v>
      </c>
      <c r="AU1539" s="17" t="s">
        <v>85</v>
      </c>
    </row>
    <row r="1540" s="13" customFormat="1">
      <c r="A1540" s="13"/>
      <c r="B1540" s="244"/>
      <c r="C1540" s="245"/>
      <c r="D1540" s="246" t="s">
        <v>182</v>
      </c>
      <c r="E1540" s="247" t="s">
        <v>1</v>
      </c>
      <c r="F1540" s="248" t="s">
        <v>236</v>
      </c>
      <c r="G1540" s="245"/>
      <c r="H1540" s="247" t="s">
        <v>1</v>
      </c>
      <c r="I1540" s="249"/>
      <c r="J1540" s="245"/>
      <c r="K1540" s="245"/>
      <c r="L1540" s="250"/>
      <c r="M1540" s="251"/>
      <c r="N1540" s="252"/>
      <c r="O1540" s="252"/>
      <c r="P1540" s="252"/>
      <c r="Q1540" s="252"/>
      <c r="R1540" s="252"/>
      <c r="S1540" s="252"/>
      <c r="T1540" s="25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54" t="s">
        <v>182</v>
      </c>
      <c r="AU1540" s="254" t="s">
        <v>85</v>
      </c>
      <c r="AV1540" s="13" t="s">
        <v>83</v>
      </c>
      <c r="AW1540" s="13" t="s">
        <v>34</v>
      </c>
      <c r="AX1540" s="13" t="s">
        <v>76</v>
      </c>
      <c r="AY1540" s="254" t="s">
        <v>171</v>
      </c>
    </row>
    <row r="1541" s="13" customFormat="1">
      <c r="A1541" s="13"/>
      <c r="B1541" s="244"/>
      <c r="C1541" s="245"/>
      <c r="D1541" s="246" t="s">
        <v>182</v>
      </c>
      <c r="E1541" s="247" t="s">
        <v>1</v>
      </c>
      <c r="F1541" s="248" t="s">
        <v>1533</v>
      </c>
      <c r="G1541" s="245"/>
      <c r="H1541" s="247" t="s">
        <v>1</v>
      </c>
      <c r="I1541" s="249"/>
      <c r="J1541" s="245"/>
      <c r="K1541" s="245"/>
      <c r="L1541" s="250"/>
      <c r="M1541" s="251"/>
      <c r="N1541" s="252"/>
      <c r="O1541" s="252"/>
      <c r="P1541" s="252"/>
      <c r="Q1541" s="252"/>
      <c r="R1541" s="252"/>
      <c r="S1541" s="252"/>
      <c r="T1541" s="25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54" t="s">
        <v>182</v>
      </c>
      <c r="AU1541" s="254" t="s">
        <v>85</v>
      </c>
      <c r="AV1541" s="13" t="s">
        <v>83</v>
      </c>
      <c r="AW1541" s="13" t="s">
        <v>34</v>
      </c>
      <c r="AX1541" s="13" t="s">
        <v>76</v>
      </c>
      <c r="AY1541" s="254" t="s">
        <v>171</v>
      </c>
    </row>
    <row r="1542" s="13" customFormat="1">
      <c r="A1542" s="13"/>
      <c r="B1542" s="244"/>
      <c r="C1542" s="245"/>
      <c r="D1542" s="246" t="s">
        <v>182</v>
      </c>
      <c r="E1542" s="247" t="s">
        <v>1</v>
      </c>
      <c r="F1542" s="248" t="s">
        <v>184</v>
      </c>
      <c r="G1542" s="245"/>
      <c r="H1542" s="247" t="s">
        <v>1</v>
      </c>
      <c r="I1542" s="249"/>
      <c r="J1542" s="245"/>
      <c r="K1542" s="245"/>
      <c r="L1542" s="250"/>
      <c r="M1542" s="251"/>
      <c r="N1542" s="252"/>
      <c r="O1542" s="252"/>
      <c r="P1542" s="252"/>
      <c r="Q1542" s="252"/>
      <c r="R1542" s="252"/>
      <c r="S1542" s="252"/>
      <c r="T1542" s="25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54" t="s">
        <v>182</v>
      </c>
      <c r="AU1542" s="254" t="s">
        <v>85</v>
      </c>
      <c r="AV1542" s="13" t="s">
        <v>83</v>
      </c>
      <c r="AW1542" s="13" t="s">
        <v>34</v>
      </c>
      <c r="AX1542" s="13" t="s">
        <v>76</v>
      </c>
      <c r="AY1542" s="254" t="s">
        <v>171</v>
      </c>
    </row>
    <row r="1543" s="13" customFormat="1">
      <c r="A1543" s="13"/>
      <c r="B1543" s="244"/>
      <c r="C1543" s="245"/>
      <c r="D1543" s="246" t="s">
        <v>182</v>
      </c>
      <c r="E1543" s="247" t="s">
        <v>1</v>
      </c>
      <c r="F1543" s="248" t="s">
        <v>296</v>
      </c>
      <c r="G1543" s="245"/>
      <c r="H1543" s="247" t="s">
        <v>1</v>
      </c>
      <c r="I1543" s="249"/>
      <c r="J1543" s="245"/>
      <c r="K1543" s="245"/>
      <c r="L1543" s="250"/>
      <c r="M1543" s="251"/>
      <c r="N1543" s="252"/>
      <c r="O1543" s="252"/>
      <c r="P1543" s="252"/>
      <c r="Q1543" s="252"/>
      <c r="R1543" s="252"/>
      <c r="S1543" s="252"/>
      <c r="T1543" s="25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54" t="s">
        <v>182</v>
      </c>
      <c r="AU1543" s="254" t="s">
        <v>85</v>
      </c>
      <c r="AV1543" s="13" t="s">
        <v>83</v>
      </c>
      <c r="AW1543" s="13" t="s">
        <v>34</v>
      </c>
      <c r="AX1543" s="13" t="s">
        <v>76</v>
      </c>
      <c r="AY1543" s="254" t="s">
        <v>171</v>
      </c>
    </row>
    <row r="1544" s="13" customFormat="1">
      <c r="A1544" s="13"/>
      <c r="B1544" s="244"/>
      <c r="C1544" s="245"/>
      <c r="D1544" s="246" t="s">
        <v>182</v>
      </c>
      <c r="E1544" s="247" t="s">
        <v>1</v>
      </c>
      <c r="F1544" s="248" t="s">
        <v>845</v>
      </c>
      <c r="G1544" s="245"/>
      <c r="H1544" s="247" t="s">
        <v>1</v>
      </c>
      <c r="I1544" s="249"/>
      <c r="J1544" s="245"/>
      <c r="K1544" s="245"/>
      <c r="L1544" s="250"/>
      <c r="M1544" s="251"/>
      <c r="N1544" s="252"/>
      <c r="O1544" s="252"/>
      <c r="P1544" s="252"/>
      <c r="Q1544" s="252"/>
      <c r="R1544" s="252"/>
      <c r="S1544" s="252"/>
      <c r="T1544" s="25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54" t="s">
        <v>182</v>
      </c>
      <c r="AU1544" s="254" t="s">
        <v>85</v>
      </c>
      <c r="AV1544" s="13" t="s">
        <v>83</v>
      </c>
      <c r="AW1544" s="13" t="s">
        <v>34</v>
      </c>
      <c r="AX1544" s="13" t="s">
        <v>76</v>
      </c>
      <c r="AY1544" s="254" t="s">
        <v>171</v>
      </c>
    </row>
    <row r="1545" s="14" customFormat="1">
      <c r="A1545" s="14"/>
      <c r="B1545" s="255"/>
      <c r="C1545" s="256"/>
      <c r="D1545" s="246" t="s">
        <v>182</v>
      </c>
      <c r="E1545" s="257" t="s">
        <v>1</v>
      </c>
      <c r="F1545" s="258" t="s">
        <v>846</v>
      </c>
      <c r="G1545" s="256"/>
      <c r="H1545" s="259">
        <v>16.77</v>
      </c>
      <c r="I1545" s="260"/>
      <c r="J1545" s="256"/>
      <c r="K1545" s="256"/>
      <c r="L1545" s="261"/>
      <c r="M1545" s="262"/>
      <c r="N1545" s="263"/>
      <c r="O1545" s="263"/>
      <c r="P1545" s="263"/>
      <c r="Q1545" s="263"/>
      <c r="R1545" s="263"/>
      <c r="S1545" s="263"/>
      <c r="T1545" s="264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65" t="s">
        <v>182</v>
      </c>
      <c r="AU1545" s="265" t="s">
        <v>85</v>
      </c>
      <c r="AV1545" s="14" t="s">
        <v>85</v>
      </c>
      <c r="AW1545" s="14" t="s">
        <v>34</v>
      </c>
      <c r="AX1545" s="14" t="s">
        <v>76</v>
      </c>
      <c r="AY1545" s="265" t="s">
        <v>171</v>
      </c>
    </row>
    <row r="1546" s="2" customFormat="1" ht="24.15" customHeight="1">
      <c r="A1546" s="38"/>
      <c r="B1546" s="39"/>
      <c r="C1546" s="226" t="s">
        <v>1575</v>
      </c>
      <c r="D1546" s="226" t="s">
        <v>173</v>
      </c>
      <c r="E1546" s="227" t="s">
        <v>1576</v>
      </c>
      <c r="F1546" s="228" t="s">
        <v>1577</v>
      </c>
      <c r="G1546" s="229" t="s">
        <v>292</v>
      </c>
      <c r="H1546" s="230">
        <v>14.800000000000001</v>
      </c>
      <c r="I1546" s="231"/>
      <c r="J1546" s="232">
        <f>ROUND(I1546*H1546,2)</f>
        <v>0</v>
      </c>
      <c r="K1546" s="228" t="s">
        <v>177</v>
      </c>
      <c r="L1546" s="44"/>
      <c r="M1546" s="233" t="s">
        <v>1</v>
      </c>
      <c r="N1546" s="234" t="s">
        <v>41</v>
      </c>
      <c r="O1546" s="91"/>
      <c r="P1546" s="235">
        <f>O1546*H1546</f>
        <v>0</v>
      </c>
      <c r="Q1546" s="235">
        <v>0</v>
      </c>
      <c r="R1546" s="235">
        <f>Q1546*H1546</f>
        <v>0</v>
      </c>
      <c r="S1546" s="235">
        <v>0</v>
      </c>
      <c r="T1546" s="236">
        <f>S1546*H1546</f>
        <v>0</v>
      </c>
      <c r="U1546" s="38"/>
      <c r="V1546" s="38"/>
      <c r="W1546" s="38"/>
      <c r="X1546" s="38"/>
      <c r="Y1546" s="38"/>
      <c r="Z1546" s="38"/>
      <c r="AA1546" s="38"/>
      <c r="AB1546" s="38"/>
      <c r="AC1546" s="38"/>
      <c r="AD1546" s="38"/>
      <c r="AE1546" s="38"/>
      <c r="AR1546" s="237" t="s">
        <v>272</v>
      </c>
      <c r="AT1546" s="237" t="s">
        <v>173</v>
      </c>
      <c r="AU1546" s="237" t="s">
        <v>85</v>
      </c>
      <c r="AY1546" s="17" t="s">
        <v>171</v>
      </c>
      <c r="BE1546" s="238">
        <f>IF(N1546="základní",J1546,0)</f>
        <v>0</v>
      </c>
      <c r="BF1546" s="238">
        <f>IF(N1546="snížená",J1546,0)</f>
        <v>0</v>
      </c>
      <c r="BG1546" s="238">
        <f>IF(N1546="zákl. přenesená",J1546,0)</f>
        <v>0</v>
      </c>
      <c r="BH1546" s="238">
        <f>IF(N1546="sníž. přenesená",J1546,0)</f>
        <v>0</v>
      </c>
      <c r="BI1546" s="238">
        <f>IF(N1546="nulová",J1546,0)</f>
        <v>0</v>
      </c>
      <c r="BJ1546" s="17" t="s">
        <v>83</v>
      </c>
      <c r="BK1546" s="238">
        <f>ROUND(I1546*H1546,2)</f>
        <v>0</v>
      </c>
      <c r="BL1546" s="17" t="s">
        <v>272</v>
      </c>
      <c r="BM1546" s="237" t="s">
        <v>1578</v>
      </c>
    </row>
    <row r="1547" s="2" customFormat="1">
      <c r="A1547" s="38"/>
      <c r="B1547" s="39"/>
      <c r="C1547" s="40"/>
      <c r="D1547" s="239" t="s">
        <v>180</v>
      </c>
      <c r="E1547" s="40"/>
      <c r="F1547" s="240" t="s">
        <v>1579</v>
      </c>
      <c r="G1547" s="40"/>
      <c r="H1547" s="40"/>
      <c r="I1547" s="241"/>
      <c r="J1547" s="40"/>
      <c r="K1547" s="40"/>
      <c r="L1547" s="44"/>
      <c r="M1547" s="242"/>
      <c r="N1547" s="243"/>
      <c r="O1547" s="91"/>
      <c r="P1547" s="91"/>
      <c r="Q1547" s="91"/>
      <c r="R1547" s="91"/>
      <c r="S1547" s="91"/>
      <c r="T1547" s="92"/>
      <c r="U1547" s="38"/>
      <c r="V1547" s="38"/>
      <c r="W1547" s="38"/>
      <c r="X1547" s="38"/>
      <c r="Y1547" s="38"/>
      <c r="Z1547" s="38"/>
      <c r="AA1547" s="38"/>
      <c r="AB1547" s="38"/>
      <c r="AC1547" s="38"/>
      <c r="AD1547" s="38"/>
      <c r="AE1547" s="38"/>
      <c r="AT1547" s="17" t="s">
        <v>180</v>
      </c>
      <c r="AU1547" s="17" t="s">
        <v>85</v>
      </c>
    </row>
    <row r="1548" s="13" customFormat="1">
      <c r="A1548" s="13"/>
      <c r="B1548" s="244"/>
      <c r="C1548" s="245"/>
      <c r="D1548" s="246" t="s">
        <v>182</v>
      </c>
      <c r="E1548" s="247" t="s">
        <v>1</v>
      </c>
      <c r="F1548" s="248" t="s">
        <v>236</v>
      </c>
      <c r="G1548" s="245"/>
      <c r="H1548" s="247" t="s">
        <v>1</v>
      </c>
      <c r="I1548" s="249"/>
      <c r="J1548" s="245"/>
      <c r="K1548" s="245"/>
      <c r="L1548" s="250"/>
      <c r="M1548" s="251"/>
      <c r="N1548" s="252"/>
      <c r="O1548" s="252"/>
      <c r="P1548" s="252"/>
      <c r="Q1548" s="252"/>
      <c r="R1548" s="252"/>
      <c r="S1548" s="252"/>
      <c r="T1548" s="25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54" t="s">
        <v>182</v>
      </c>
      <c r="AU1548" s="254" t="s">
        <v>85</v>
      </c>
      <c r="AV1548" s="13" t="s">
        <v>83</v>
      </c>
      <c r="AW1548" s="13" t="s">
        <v>34</v>
      </c>
      <c r="AX1548" s="13" t="s">
        <v>76</v>
      </c>
      <c r="AY1548" s="254" t="s">
        <v>171</v>
      </c>
    </row>
    <row r="1549" s="13" customFormat="1">
      <c r="A1549" s="13"/>
      <c r="B1549" s="244"/>
      <c r="C1549" s="245"/>
      <c r="D1549" s="246" t="s">
        <v>182</v>
      </c>
      <c r="E1549" s="247" t="s">
        <v>1</v>
      </c>
      <c r="F1549" s="248" t="s">
        <v>1533</v>
      </c>
      <c r="G1549" s="245"/>
      <c r="H1549" s="247" t="s">
        <v>1</v>
      </c>
      <c r="I1549" s="249"/>
      <c r="J1549" s="245"/>
      <c r="K1549" s="245"/>
      <c r="L1549" s="250"/>
      <c r="M1549" s="251"/>
      <c r="N1549" s="252"/>
      <c r="O1549" s="252"/>
      <c r="P1549" s="252"/>
      <c r="Q1549" s="252"/>
      <c r="R1549" s="252"/>
      <c r="S1549" s="252"/>
      <c r="T1549" s="25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54" t="s">
        <v>182</v>
      </c>
      <c r="AU1549" s="254" t="s">
        <v>85</v>
      </c>
      <c r="AV1549" s="13" t="s">
        <v>83</v>
      </c>
      <c r="AW1549" s="13" t="s">
        <v>34</v>
      </c>
      <c r="AX1549" s="13" t="s">
        <v>76</v>
      </c>
      <c r="AY1549" s="254" t="s">
        <v>171</v>
      </c>
    </row>
    <row r="1550" s="13" customFormat="1">
      <c r="A1550" s="13"/>
      <c r="B1550" s="244"/>
      <c r="C1550" s="245"/>
      <c r="D1550" s="246" t="s">
        <v>182</v>
      </c>
      <c r="E1550" s="247" t="s">
        <v>1</v>
      </c>
      <c r="F1550" s="248" t="s">
        <v>184</v>
      </c>
      <c r="G1550" s="245"/>
      <c r="H1550" s="247" t="s">
        <v>1</v>
      </c>
      <c r="I1550" s="249"/>
      <c r="J1550" s="245"/>
      <c r="K1550" s="245"/>
      <c r="L1550" s="250"/>
      <c r="M1550" s="251"/>
      <c r="N1550" s="252"/>
      <c r="O1550" s="252"/>
      <c r="P1550" s="252"/>
      <c r="Q1550" s="252"/>
      <c r="R1550" s="252"/>
      <c r="S1550" s="252"/>
      <c r="T1550" s="25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54" t="s">
        <v>182</v>
      </c>
      <c r="AU1550" s="254" t="s">
        <v>85</v>
      </c>
      <c r="AV1550" s="13" t="s">
        <v>83</v>
      </c>
      <c r="AW1550" s="13" t="s">
        <v>34</v>
      </c>
      <c r="AX1550" s="13" t="s">
        <v>76</v>
      </c>
      <c r="AY1550" s="254" t="s">
        <v>171</v>
      </c>
    </row>
    <row r="1551" s="13" customFormat="1">
      <c r="A1551" s="13"/>
      <c r="B1551" s="244"/>
      <c r="C1551" s="245"/>
      <c r="D1551" s="246" t="s">
        <v>182</v>
      </c>
      <c r="E1551" s="247" t="s">
        <v>1</v>
      </c>
      <c r="F1551" s="248" t="s">
        <v>296</v>
      </c>
      <c r="G1551" s="245"/>
      <c r="H1551" s="247" t="s">
        <v>1</v>
      </c>
      <c r="I1551" s="249"/>
      <c r="J1551" s="245"/>
      <c r="K1551" s="245"/>
      <c r="L1551" s="250"/>
      <c r="M1551" s="251"/>
      <c r="N1551" s="252"/>
      <c r="O1551" s="252"/>
      <c r="P1551" s="252"/>
      <c r="Q1551" s="252"/>
      <c r="R1551" s="252"/>
      <c r="S1551" s="252"/>
      <c r="T1551" s="25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54" t="s">
        <v>182</v>
      </c>
      <c r="AU1551" s="254" t="s">
        <v>85</v>
      </c>
      <c r="AV1551" s="13" t="s">
        <v>83</v>
      </c>
      <c r="AW1551" s="13" t="s">
        <v>34</v>
      </c>
      <c r="AX1551" s="13" t="s">
        <v>76</v>
      </c>
      <c r="AY1551" s="254" t="s">
        <v>171</v>
      </c>
    </row>
    <row r="1552" s="13" customFormat="1">
      <c r="A1552" s="13"/>
      <c r="B1552" s="244"/>
      <c r="C1552" s="245"/>
      <c r="D1552" s="246" t="s">
        <v>182</v>
      </c>
      <c r="E1552" s="247" t="s">
        <v>1</v>
      </c>
      <c r="F1552" s="248" t="s">
        <v>845</v>
      </c>
      <c r="G1552" s="245"/>
      <c r="H1552" s="247" t="s">
        <v>1</v>
      </c>
      <c r="I1552" s="249"/>
      <c r="J1552" s="245"/>
      <c r="K1552" s="245"/>
      <c r="L1552" s="250"/>
      <c r="M1552" s="251"/>
      <c r="N1552" s="252"/>
      <c r="O1552" s="252"/>
      <c r="P1552" s="252"/>
      <c r="Q1552" s="252"/>
      <c r="R1552" s="252"/>
      <c r="S1552" s="252"/>
      <c r="T1552" s="25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54" t="s">
        <v>182</v>
      </c>
      <c r="AU1552" s="254" t="s">
        <v>85</v>
      </c>
      <c r="AV1552" s="13" t="s">
        <v>83</v>
      </c>
      <c r="AW1552" s="13" t="s">
        <v>34</v>
      </c>
      <c r="AX1552" s="13" t="s">
        <v>76</v>
      </c>
      <c r="AY1552" s="254" t="s">
        <v>171</v>
      </c>
    </row>
    <row r="1553" s="14" customFormat="1">
      <c r="A1553" s="14"/>
      <c r="B1553" s="255"/>
      <c r="C1553" s="256"/>
      <c r="D1553" s="246" t="s">
        <v>182</v>
      </c>
      <c r="E1553" s="257" t="s">
        <v>1</v>
      </c>
      <c r="F1553" s="258" t="s">
        <v>1580</v>
      </c>
      <c r="G1553" s="256"/>
      <c r="H1553" s="259">
        <v>13.119999999999999</v>
      </c>
      <c r="I1553" s="260"/>
      <c r="J1553" s="256"/>
      <c r="K1553" s="256"/>
      <c r="L1553" s="261"/>
      <c r="M1553" s="262"/>
      <c r="N1553" s="263"/>
      <c r="O1553" s="263"/>
      <c r="P1553" s="263"/>
      <c r="Q1553" s="263"/>
      <c r="R1553" s="263"/>
      <c r="S1553" s="263"/>
      <c r="T1553" s="264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65" t="s">
        <v>182</v>
      </c>
      <c r="AU1553" s="265" t="s">
        <v>85</v>
      </c>
      <c r="AV1553" s="14" t="s">
        <v>85</v>
      </c>
      <c r="AW1553" s="14" t="s">
        <v>34</v>
      </c>
      <c r="AX1553" s="14" t="s">
        <v>76</v>
      </c>
      <c r="AY1553" s="265" t="s">
        <v>171</v>
      </c>
    </row>
    <row r="1554" s="14" customFormat="1">
      <c r="A1554" s="14"/>
      <c r="B1554" s="255"/>
      <c r="C1554" s="256"/>
      <c r="D1554" s="246" t="s">
        <v>182</v>
      </c>
      <c r="E1554" s="257" t="s">
        <v>1</v>
      </c>
      <c r="F1554" s="258" t="s">
        <v>1581</v>
      </c>
      <c r="G1554" s="256"/>
      <c r="H1554" s="259">
        <v>1.6799999999999999</v>
      </c>
      <c r="I1554" s="260"/>
      <c r="J1554" s="256"/>
      <c r="K1554" s="256"/>
      <c r="L1554" s="261"/>
      <c r="M1554" s="262"/>
      <c r="N1554" s="263"/>
      <c r="O1554" s="263"/>
      <c r="P1554" s="263"/>
      <c r="Q1554" s="263"/>
      <c r="R1554" s="263"/>
      <c r="S1554" s="263"/>
      <c r="T1554" s="264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65" t="s">
        <v>182</v>
      </c>
      <c r="AU1554" s="265" t="s">
        <v>85</v>
      </c>
      <c r="AV1554" s="14" t="s">
        <v>85</v>
      </c>
      <c r="AW1554" s="14" t="s">
        <v>34</v>
      </c>
      <c r="AX1554" s="14" t="s">
        <v>76</v>
      </c>
      <c r="AY1554" s="265" t="s">
        <v>171</v>
      </c>
    </row>
    <row r="1555" s="2" customFormat="1" ht="16.5" customHeight="1">
      <c r="A1555" s="38"/>
      <c r="B1555" s="39"/>
      <c r="C1555" s="267" t="s">
        <v>1582</v>
      </c>
      <c r="D1555" s="267" t="s">
        <v>284</v>
      </c>
      <c r="E1555" s="268" t="s">
        <v>1523</v>
      </c>
      <c r="F1555" s="269" t="s">
        <v>1524</v>
      </c>
      <c r="G1555" s="270" t="s">
        <v>260</v>
      </c>
      <c r="H1555" s="271">
        <v>0.01</v>
      </c>
      <c r="I1555" s="272"/>
      <c r="J1555" s="273">
        <f>ROUND(I1555*H1555,2)</f>
        <v>0</v>
      </c>
      <c r="K1555" s="269" t="s">
        <v>177</v>
      </c>
      <c r="L1555" s="274"/>
      <c r="M1555" s="275" t="s">
        <v>1</v>
      </c>
      <c r="N1555" s="276" t="s">
        <v>41</v>
      </c>
      <c r="O1555" s="91"/>
      <c r="P1555" s="235">
        <f>O1555*H1555</f>
        <v>0</v>
      </c>
      <c r="Q1555" s="235">
        <v>1</v>
      </c>
      <c r="R1555" s="235">
        <f>Q1555*H1555</f>
        <v>0.01</v>
      </c>
      <c r="S1555" s="235">
        <v>0</v>
      </c>
      <c r="T1555" s="236">
        <f>S1555*H1555</f>
        <v>0</v>
      </c>
      <c r="U1555" s="38"/>
      <c r="V1555" s="38"/>
      <c r="W1555" s="38"/>
      <c r="X1555" s="38"/>
      <c r="Y1555" s="38"/>
      <c r="Z1555" s="38"/>
      <c r="AA1555" s="38"/>
      <c r="AB1555" s="38"/>
      <c r="AC1555" s="38"/>
      <c r="AD1555" s="38"/>
      <c r="AE1555" s="38"/>
      <c r="AR1555" s="237" t="s">
        <v>381</v>
      </c>
      <c r="AT1555" s="237" t="s">
        <v>284</v>
      </c>
      <c r="AU1555" s="237" t="s">
        <v>85</v>
      </c>
      <c r="AY1555" s="17" t="s">
        <v>171</v>
      </c>
      <c r="BE1555" s="238">
        <f>IF(N1555="základní",J1555,0)</f>
        <v>0</v>
      </c>
      <c r="BF1555" s="238">
        <f>IF(N1555="snížená",J1555,0)</f>
        <v>0</v>
      </c>
      <c r="BG1555" s="238">
        <f>IF(N1555="zákl. přenesená",J1555,0)</f>
        <v>0</v>
      </c>
      <c r="BH1555" s="238">
        <f>IF(N1555="sníž. přenesená",J1555,0)</f>
        <v>0</v>
      </c>
      <c r="BI1555" s="238">
        <f>IF(N1555="nulová",J1555,0)</f>
        <v>0</v>
      </c>
      <c r="BJ1555" s="17" t="s">
        <v>83</v>
      </c>
      <c r="BK1555" s="238">
        <f>ROUND(I1555*H1555,2)</f>
        <v>0</v>
      </c>
      <c r="BL1555" s="17" t="s">
        <v>272</v>
      </c>
      <c r="BM1555" s="237" t="s">
        <v>1583</v>
      </c>
    </row>
    <row r="1556" s="14" customFormat="1">
      <c r="A1556" s="14"/>
      <c r="B1556" s="255"/>
      <c r="C1556" s="256"/>
      <c r="D1556" s="246" t="s">
        <v>182</v>
      </c>
      <c r="E1556" s="257" t="s">
        <v>1</v>
      </c>
      <c r="F1556" s="258" t="s">
        <v>1584</v>
      </c>
      <c r="G1556" s="256"/>
      <c r="H1556" s="259">
        <v>0.0050309999999999999</v>
      </c>
      <c r="I1556" s="260"/>
      <c r="J1556" s="256"/>
      <c r="K1556" s="256"/>
      <c r="L1556" s="261"/>
      <c r="M1556" s="262"/>
      <c r="N1556" s="263"/>
      <c r="O1556" s="263"/>
      <c r="P1556" s="263"/>
      <c r="Q1556" s="263"/>
      <c r="R1556" s="263"/>
      <c r="S1556" s="263"/>
      <c r="T1556" s="26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65" t="s">
        <v>182</v>
      </c>
      <c r="AU1556" s="265" t="s">
        <v>85</v>
      </c>
      <c r="AV1556" s="14" t="s">
        <v>85</v>
      </c>
      <c r="AW1556" s="14" t="s">
        <v>34</v>
      </c>
      <c r="AX1556" s="14" t="s">
        <v>76</v>
      </c>
      <c r="AY1556" s="265" t="s">
        <v>171</v>
      </c>
    </row>
    <row r="1557" s="14" customFormat="1">
      <c r="A1557" s="14"/>
      <c r="B1557" s="255"/>
      <c r="C1557" s="256"/>
      <c r="D1557" s="246" t="s">
        <v>182</v>
      </c>
      <c r="E1557" s="257" t="s">
        <v>1</v>
      </c>
      <c r="F1557" s="258" t="s">
        <v>1585</v>
      </c>
      <c r="G1557" s="256"/>
      <c r="H1557" s="259">
        <v>0.0051799999999999997</v>
      </c>
      <c r="I1557" s="260"/>
      <c r="J1557" s="256"/>
      <c r="K1557" s="256"/>
      <c r="L1557" s="261"/>
      <c r="M1557" s="262"/>
      <c r="N1557" s="263"/>
      <c r="O1557" s="263"/>
      <c r="P1557" s="263"/>
      <c r="Q1557" s="263"/>
      <c r="R1557" s="263"/>
      <c r="S1557" s="263"/>
      <c r="T1557" s="264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65" t="s">
        <v>182</v>
      </c>
      <c r="AU1557" s="265" t="s">
        <v>85</v>
      </c>
      <c r="AV1557" s="14" t="s">
        <v>85</v>
      </c>
      <c r="AW1557" s="14" t="s">
        <v>34</v>
      </c>
      <c r="AX1557" s="14" t="s">
        <v>76</v>
      </c>
      <c r="AY1557" s="265" t="s">
        <v>171</v>
      </c>
    </row>
    <row r="1558" s="2" customFormat="1" ht="37.8" customHeight="1">
      <c r="A1558" s="38"/>
      <c r="B1558" s="39"/>
      <c r="C1558" s="226" t="s">
        <v>1586</v>
      </c>
      <c r="D1558" s="226" t="s">
        <v>173</v>
      </c>
      <c r="E1558" s="227" t="s">
        <v>1587</v>
      </c>
      <c r="F1558" s="228" t="s">
        <v>1588</v>
      </c>
      <c r="G1558" s="229" t="s">
        <v>292</v>
      </c>
      <c r="H1558" s="230">
        <v>16.77</v>
      </c>
      <c r="I1558" s="231"/>
      <c r="J1558" s="232">
        <f>ROUND(I1558*H1558,2)</f>
        <v>0</v>
      </c>
      <c r="K1558" s="228" t="s">
        <v>1</v>
      </c>
      <c r="L1558" s="44"/>
      <c r="M1558" s="233" t="s">
        <v>1</v>
      </c>
      <c r="N1558" s="234" t="s">
        <v>41</v>
      </c>
      <c r="O1558" s="91"/>
      <c r="P1558" s="235">
        <f>O1558*H1558</f>
        <v>0</v>
      </c>
      <c r="Q1558" s="235">
        <v>0.00088000000000000003</v>
      </c>
      <c r="R1558" s="235">
        <f>Q1558*H1558</f>
        <v>0.014757600000000001</v>
      </c>
      <c r="S1558" s="235">
        <v>0</v>
      </c>
      <c r="T1558" s="236">
        <f>S1558*H1558</f>
        <v>0</v>
      </c>
      <c r="U1558" s="38"/>
      <c r="V1558" s="38"/>
      <c r="W1558" s="38"/>
      <c r="X1558" s="38"/>
      <c r="Y1558" s="38"/>
      <c r="Z1558" s="38"/>
      <c r="AA1558" s="38"/>
      <c r="AB1558" s="38"/>
      <c r="AC1558" s="38"/>
      <c r="AD1558" s="38"/>
      <c r="AE1558" s="38"/>
      <c r="AR1558" s="237" t="s">
        <v>272</v>
      </c>
      <c r="AT1558" s="237" t="s">
        <v>173</v>
      </c>
      <c r="AU1558" s="237" t="s">
        <v>85</v>
      </c>
      <c r="AY1558" s="17" t="s">
        <v>171</v>
      </c>
      <c r="BE1558" s="238">
        <f>IF(N1558="základní",J1558,0)</f>
        <v>0</v>
      </c>
      <c r="BF1558" s="238">
        <f>IF(N1558="snížená",J1558,0)</f>
        <v>0</v>
      </c>
      <c r="BG1558" s="238">
        <f>IF(N1558="zákl. přenesená",J1558,0)</f>
        <v>0</v>
      </c>
      <c r="BH1558" s="238">
        <f>IF(N1558="sníž. přenesená",J1558,0)</f>
        <v>0</v>
      </c>
      <c r="BI1558" s="238">
        <f>IF(N1558="nulová",J1558,0)</f>
        <v>0</v>
      </c>
      <c r="BJ1558" s="17" t="s">
        <v>83</v>
      </c>
      <c r="BK1558" s="238">
        <f>ROUND(I1558*H1558,2)</f>
        <v>0</v>
      </c>
      <c r="BL1558" s="17" t="s">
        <v>272</v>
      </c>
      <c r="BM1558" s="237" t="s">
        <v>1589</v>
      </c>
    </row>
    <row r="1559" s="13" customFormat="1">
      <c r="A1559" s="13"/>
      <c r="B1559" s="244"/>
      <c r="C1559" s="245"/>
      <c r="D1559" s="246" t="s">
        <v>182</v>
      </c>
      <c r="E1559" s="247" t="s">
        <v>1</v>
      </c>
      <c r="F1559" s="248" t="s">
        <v>236</v>
      </c>
      <c r="G1559" s="245"/>
      <c r="H1559" s="247" t="s">
        <v>1</v>
      </c>
      <c r="I1559" s="249"/>
      <c r="J1559" s="245"/>
      <c r="K1559" s="245"/>
      <c r="L1559" s="250"/>
      <c r="M1559" s="251"/>
      <c r="N1559" s="252"/>
      <c r="O1559" s="252"/>
      <c r="P1559" s="252"/>
      <c r="Q1559" s="252"/>
      <c r="R1559" s="252"/>
      <c r="S1559" s="252"/>
      <c r="T1559" s="25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54" t="s">
        <v>182</v>
      </c>
      <c r="AU1559" s="254" t="s">
        <v>85</v>
      </c>
      <c r="AV1559" s="13" t="s">
        <v>83</v>
      </c>
      <c r="AW1559" s="13" t="s">
        <v>34</v>
      </c>
      <c r="AX1559" s="13" t="s">
        <v>76</v>
      </c>
      <c r="AY1559" s="254" t="s">
        <v>171</v>
      </c>
    </row>
    <row r="1560" s="13" customFormat="1">
      <c r="A1560" s="13"/>
      <c r="B1560" s="244"/>
      <c r="C1560" s="245"/>
      <c r="D1560" s="246" t="s">
        <v>182</v>
      </c>
      <c r="E1560" s="247" t="s">
        <v>1</v>
      </c>
      <c r="F1560" s="248" t="s">
        <v>1533</v>
      </c>
      <c r="G1560" s="245"/>
      <c r="H1560" s="247" t="s">
        <v>1</v>
      </c>
      <c r="I1560" s="249"/>
      <c r="J1560" s="245"/>
      <c r="K1560" s="245"/>
      <c r="L1560" s="250"/>
      <c r="M1560" s="251"/>
      <c r="N1560" s="252"/>
      <c r="O1560" s="252"/>
      <c r="P1560" s="252"/>
      <c r="Q1560" s="252"/>
      <c r="R1560" s="252"/>
      <c r="S1560" s="252"/>
      <c r="T1560" s="25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54" t="s">
        <v>182</v>
      </c>
      <c r="AU1560" s="254" t="s">
        <v>85</v>
      </c>
      <c r="AV1560" s="13" t="s">
        <v>83</v>
      </c>
      <c r="AW1560" s="13" t="s">
        <v>34</v>
      </c>
      <c r="AX1560" s="13" t="s">
        <v>76</v>
      </c>
      <c r="AY1560" s="254" t="s">
        <v>171</v>
      </c>
    </row>
    <row r="1561" s="13" customFormat="1">
      <c r="A1561" s="13"/>
      <c r="B1561" s="244"/>
      <c r="C1561" s="245"/>
      <c r="D1561" s="246" t="s">
        <v>182</v>
      </c>
      <c r="E1561" s="247" t="s">
        <v>1</v>
      </c>
      <c r="F1561" s="248" t="s">
        <v>184</v>
      </c>
      <c r="G1561" s="245"/>
      <c r="H1561" s="247" t="s">
        <v>1</v>
      </c>
      <c r="I1561" s="249"/>
      <c r="J1561" s="245"/>
      <c r="K1561" s="245"/>
      <c r="L1561" s="250"/>
      <c r="M1561" s="251"/>
      <c r="N1561" s="252"/>
      <c r="O1561" s="252"/>
      <c r="P1561" s="252"/>
      <c r="Q1561" s="252"/>
      <c r="R1561" s="252"/>
      <c r="S1561" s="252"/>
      <c r="T1561" s="25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54" t="s">
        <v>182</v>
      </c>
      <c r="AU1561" s="254" t="s">
        <v>85</v>
      </c>
      <c r="AV1561" s="13" t="s">
        <v>83</v>
      </c>
      <c r="AW1561" s="13" t="s">
        <v>34</v>
      </c>
      <c r="AX1561" s="13" t="s">
        <v>76</v>
      </c>
      <c r="AY1561" s="254" t="s">
        <v>171</v>
      </c>
    </row>
    <row r="1562" s="13" customFormat="1">
      <c r="A1562" s="13"/>
      <c r="B1562" s="244"/>
      <c r="C1562" s="245"/>
      <c r="D1562" s="246" t="s">
        <v>182</v>
      </c>
      <c r="E1562" s="247" t="s">
        <v>1</v>
      </c>
      <c r="F1562" s="248" t="s">
        <v>296</v>
      </c>
      <c r="G1562" s="245"/>
      <c r="H1562" s="247" t="s">
        <v>1</v>
      </c>
      <c r="I1562" s="249"/>
      <c r="J1562" s="245"/>
      <c r="K1562" s="245"/>
      <c r="L1562" s="250"/>
      <c r="M1562" s="251"/>
      <c r="N1562" s="252"/>
      <c r="O1562" s="252"/>
      <c r="P1562" s="252"/>
      <c r="Q1562" s="252"/>
      <c r="R1562" s="252"/>
      <c r="S1562" s="252"/>
      <c r="T1562" s="25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54" t="s">
        <v>182</v>
      </c>
      <c r="AU1562" s="254" t="s">
        <v>85</v>
      </c>
      <c r="AV1562" s="13" t="s">
        <v>83</v>
      </c>
      <c r="AW1562" s="13" t="s">
        <v>34</v>
      </c>
      <c r="AX1562" s="13" t="s">
        <v>76</v>
      </c>
      <c r="AY1562" s="254" t="s">
        <v>171</v>
      </c>
    </row>
    <row r="1563" s="13" customFormat="1">
      <c r="A1563" s="13"/>
      <c r="B1563" s="244"/>
      <c r="C1563" s="245"/>
      <c r="D1563" s="246" t="s">
        <v>182</v>
      </c>
      <c r="E1563" s="247" t="s">
        <v>1</v>
      </c>
      <c r="F1563" s="248" t="s">
        <v>845</v>
      </c>
      <c r="G1563" s="245"/>
      <c r="H1563" s="247" t="s">
        <v>1</v>
      </c>
      <c r="I1563" s="249"/>
      <c r="J1563" s="245"/>
      <c r="K1563" s="245"/>
      <c r="L1563" s="250"/>
      <c r="M1563" s="251"/>
      <c r="N1563" s="252"/>
      <c r="O1563" s="252"/>
      <c r="P1563" s="252"/>
      <c r="Q1563" s="252"/>
      <c r="R1563" s="252"/>
      <c r="S1563" s="252"/>
      <c r="T1563" s="25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54" t="s">
        <v>182</v>
      </c>
      <c r="AU1563" s="254" t="s">
        <v>85</v>
      </c>
      <c r="AV1563" s="13" t="s">
        <v>83</v>
      </c>
      <c r="AW1563" s="13" t="s">
        <v>34</v>
      </c>
      <c r="AX1563" s="13" t="s">
        <v>76</v>
      </c>
      <c r="AY1563" s="254" t="s">
        <v>171</v>
      </c>
    </row>
    <row r="1564" s="14" customFormat="1">
      <c r="A1564" s="14"/>
      <c r="B1564" s="255"/>
      <c r="C1564" s="256"/>
      <c r="D1564" s="246" t="s">
        <v>182</v>
      </c>
      <c r="E1564" s="257" t="s">
        <v>1</v>
      </c>
      <c r="F1564" s="258" t="s">
        <v>846</v>
      </c>
      <c r="G1564" s="256"/>
      <c r="H1564" s="259">
        <v>16.77</v>
      </c>
      <c r="I1564" s="260"/>
      <c r="J1564" s="256"/>
      <c r="K1564" s="256"/>
      <c r="L1564" s="261"/>
      <c r="M1564" s="262"/>
      <c r="N1564" s="263"/>
      <c r="O1564" s="263"/>
      <c r="P1564" s="263"/>
      <c r="Q1564" s="263"/>
      <c r="R1564" s="263"/>
      <c r="S1564" s="263"/>
      <c r="T1564" s="26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65" t="s">
        <v>182</v>
      </c>
      <c r="AU1564" s="265" t="s">
        <v>85</v>
      </c>
      <c r="AV1564" s="14" t="s">
        <v>85</v>
      </c>
      <c r="AW1564" s="14" t="s">
        <v>34</v>
      </c>
      <c r="AX1564" s="14" t="s">
        <v>76</v>
      </c>
      <c r="AY1564" s="265" t="s">
        <v>171</v>
      </c>
    </row>
    <row r="1565" s="2" customFormat="1" ht="33" customHeight="1">
      <c r="A1565" s="38"/>
      <c r="B1565" s="39"/>
      <c r="C1565" s="226" t="s">
        <v>1590</v>
      </c>
      <c r="D1565" s="226" t="s">
        <v>173</v>
      </c>
      <c r="E1565" s="227" t="s">
        <v>1591</v>
      </c>
      <c r="F1565" s="228" t="s">
        <v>1592</v>
      </c>
      <c r="G1565" s="229" t="s">
        <v>492</v>
      </c>
      <c r="H1565" s="230">
        <v>4</v>
      </c>
      <c r="I1565" s="231"/>
      <c r="J1565" s="232">
        <f>ROUND(I1565*H1565,2)</f>
        <v>0</v>
      </c>
      <c r="K1565" s="228" t="s">
        <v>177</v>
      </c>
      <c r="L1565" s="44"/>
      <c r="M1565" s="233" t="s">
        <v>1</v>
      </c>
      <c r="N1565" s="234" t="s">
        <v>41</v>
      </c>
      <c r="O1565" s="91"/>
      <c r="P1565" s="235">
        <f>O1565*H1565</f>
        <v>0</v>
      </c>
      <c r="Q1565" s="235">
        <v>0.0074999999999999997</v>
      </c>
      <c r="R1565" s="235">
        <f>Q1565*H1565</f>
        <v>0.029999999999999999</v>
      </c>
      <c r="S1565" s="235">
        <v>0</v>
      </c>
      <c r="T1565" s="236">
        <f>S1565*H1565</f>
        <v>0</v>
      </c>
      <c r="U1565" s="38"/>
      <c r="V1565" s="38"/>
      <c r="W1565" s="38"/>
      <c r="X1565" s="38"/>
      <c r="Y1565" s="38"/>
      <c r="Z1565" s="38"/>
      <c r="AA1565" s="38"/>
      <c r="AB1565" s="38"/>
      <c r="AC1565" s="38"/>
      <c r="AD1565" s="38"/>
      <c r="AE1565" s="38"/>
      <c r="AR1565" s="237" t="s">
        <v>272</v>
      </c>
      <c r="AT1565" s="237" t="s">
        <v>173</v>
      </c>
      <c r="AU1565" s="237" t="s">
        <v>85</v>
      </c>
      <c r="AY1565" s="17" t="s">
        <v>171</v>
      </c>
      <c r="BE1565" s="238">
        <f>IF(N1565="základní",J1565,0)</f>
        <v>0</v>
      </c>
      <c r="BF1565" s="238">
        <f>IF(N1565="snížená",J1565,0)</f>
        <v>0</v>
      </c>
      <c r="BG1565" s="238">
        <f>IF(N1565="zákl. přenesená",J1565,0)</f>
        <v>0</v>
      </c>
      <c r="BH1565" s="238">
        <f>IF(N1565="sníž. přenesená",J1565,0)</f>
        <v>0</v>
      </c>
      <c r="BI1565" s="238">
        <f>IF(N1565="nulová",J1565,0)</f>
        <v>0</v>
      </c>
      <c r="BJ1565" s="17" t="s">
        <v>83</v>
      </c>
      <c r="BK1565" s="238">
        <f>ROUND(I1565*H1565,2)</f>
        <v>0</v>
      </c>
      <c r="BL1565" s="17" t="s">
        <v>272</v>
      </c>
      <c r="BM1565" s="237" t="s">
        <v>1593</v>
      </c>
    </row>
    <row r="1566" s="2" customFormat="1">
      <c r="A1566" s="38"/>
      <c r="B1566" s="39"/>
      <c r="C1566" s="40"/>
      <c r="D1566" s="239" t="s">
        <v>180</v>
      </c>
      <c r="E1566" s="40"/>
      <c r="F1566" s="240" t="s">
        <v>1594</v>
      </c>
      <c r="G1566" s="40"/>
      <c r="H1566" s="40"/>
      <c r="I1566" s="241"/>
      <c r="J1566" s="40"/>
      <c r="K1566" s="40"/>
      <c r="L1566" s="44"/>
      <c r="M1566" s="242"/>
      <c r="N1566" s="243"/>
      <c r="O1566" s="91"/>
      <c r="P1566" s="91"/>
      <c r="Q1566" s="91"/>
      <c r="R1566" s="91"/>
      <c r="S1566" s="91"/>
      <c r="T1566" s="92"/>
      <c r="U1566" s="38"/>
      <c r="V1566" s="38"/>
      <c r="W1566" s="38"/>
      <c r="X1566" s="38"/>
      <c r="Y1566" s="38"/>
      <c r="Z1566" s="38"/>
      <c r="AA1566" s="38"/>
      <c r="AB1566" s="38"/>
      <c r="AC1566" s="38"/>
      <c r="AD1566" s="38"/>
      <c r="AE1566" s="38"/>
      <c r="AT1566" s="17" t="s">
        <v>180</v>
      </c>
      <c r="AU1566" s="17" t="s">
        <v>85</v>
      </c>
    </row>
    <row r="1567" s="2" customFormat="1">
      <c r="A1567" s="38"/>
      <c r="B1567" s="39"/>
      <c r="C1567" s="40"/>
      <c r="D1567" s="246" t="s">
        <v>243</v>
      </c>
      <c r="E1567" s="40"/>
      <c r="F1567" s="266" t="s">
        <v>1595</v>
      </c>
      <c r="G1567" s="40"/>
      <c r="H1567" s="40"/>
      <c r="I1567" s="241"/>
      <c r="J1567" s="40"/>
      <c r="K1567" s="40"/>
      <c r="L1567" s="44"/>
      <c r="M1567" s="242"/>
      <c r="N1567" s="243"/>
      <c r="O1567" s="91"/>
      <c r="P1567" s="91"/>
      <c r="Q1567" s="91"/>
      <c r="R1567" s="91"/>
      <c r="S1567" s="91"/>
      <c r="T1567" s="92"/>
      <c r="U1567" s="38"/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T1567" s="17" t="s">
        <v>243</v>
      </c>
      <c r="AU1567" s="17" t="s">
        <v>85</v>
      </c>
    </row>
    <row r="1568" s="13" customFormat="1">
      <c r="A1568" s="13"/>
      <c r="B1568" s="244"/>
      <c r="C1568" s="245"/>
      <c r="D1568" s="246" t="s">
        <v>182</v>
      </c>
      <c r="E1568" s="247" t="s">
        <v>1</v>
      </c>
      <c r="F1568" s="248" t="s">
        <v>236</v>
      </c>
      <c r="G1568" s="245"/>
      <c r="H1568" s="247" t="s">
        <v>1</v>
      </c>
      <c r="I1568" s="249"/>
      <c r="J1568" s="245"/>
      <c r="K1568" s="245"/>
      <c r="L1568" s="250"/>
      <c r="M1568" s="251"/>
      <c r="N1568" s="252"/>
      <c r="O1568" s="252"/>
      <c r="P1568" s="252"/>
      <c r="Q1568" s="252"/>
      <c r="R1568" s="252"/>
      <c r="S1568" s="252"/>
      <c r="T1568" s="25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54" t="s">
        <v>182</v>
      </c>
      <c r="AU1568" s="254" t="s">
        <v>85</v>
      </c>
      <c r="AV1568" s="13" t="s">
        <v>83</v>
      </c>
      <c r="AW1568" s="13" t="s">
        <v>34</v>
      </c>
      <c r="AX1568" s="13" t="s">
        <v>76</v>
      </c>
      <c r="AY1568" s="254" t="s">
        <v>171</v>
      </c>
    </row>
    <row r="1569" s="13" customFormat="1">
      <c r="A1569" s="13"/>
      <c r="B1569" s="244"/>
      <c r="C1569" s="245"/>
      <c r="D1569" s="246" t="s">
        <v>182</v>
      </c>
      <c r="E1569" s="247" t="s">
        <v>1</v>
      </c>
      <c r="F1569" s="248" t="s">
        <v>1533</v>
      </c>
      <c r="G1569" s="245"/>
      <c r="H1569" s="247" t="s">
        <v>1</v>
      </c>
      <c r="I1569" s="249"/>
      <c r="J1569" s="245"/>
      <c r="K1569" s="245"/>
      <c r="L1569" s="250"/>
      <c r="M1569" s="251"/>
      <c r="N1569" s="252"/>
      <c r="O1569" s="252"/>
      <c r="P1569" s="252"/>
      <c r="Q1569" s="252"/>
      <c r="R1569" s="252"/>
      <c r="S1569" s="252"/>
      <c r="T1569" s="25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54" t="s">
        <v>182</v>
      </c>
      <c r="AU1569" s="254" t="s">
        <v>85</v>
      </c>
      <c r="AV1569" s="13" t="s">
        <v>83</v>
      </c>
      <c r="AW1569" s="13" t="s">
        <v>34</v>
      </c>
      <c r="AX1569" s="13" t="s">
        <v>76</v>
      </c>
      <c r="AY1569" s="254" t="s">
        <v>171</v>
      </c>
    </row>
    <row r="1570" s="13" customFormat="1">
      <c r="A1570" s="13"/>
      <c r="B1570" s="244"/>
      <c r="C1570" s="245"/>
      <c r="D1570" s="246" t="s">
        <v>182</v>
      </c>
      <c r="E1570" s="247" t="s">
        <v>1</v>
      </c>
      <c r="F1570" s="248" t="s">
        <v>184</v>
      </c>
      <c r="G1570" s="245"/>
      <c r="H1570" s="247" t="s">
        <v>1</v>
      </c>
      <c r="I1570" s="249"/>
      <c r="J1570" s="245"/>
      <c r="K1570" s="245"/>
      <c r="L1570" s="250"/>
      <c r="M1570" s="251"/>
      <c r="N1570" s="252"/>
      <c r="O1570" s="252"/>
      <c r="P1570" s="252"/>
      <c r="Q1570" s="252"/>
      <c r="R1570" s="252"/>
      <c r="S1570" s="252"/>
      <c r="T1570" s="25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54" t="s">
        <v>182</v>
      </c>
      <c r="AU1570" s="254" t="s">
        <v>85</v>
      </c>
      <c r="AV1570" s="13" t="s">
        <v>83</v>
      </c>
      <c r="AW1570" s="13" t="s">
        <v>34</v>
      </c>
      <c r="AX1570" s="13" t="s">
        <v>76</v>
      </c>
      <c r="AY1570" s="254" t="s">
        <v>171</v>
      </c>
    </row>
    <row r="1571" s="13" customFormat="1">
      <c r="A1571" s="13"/>
      <c r="B1571" s="244"/>
      <c r="C1571" s="245"/>
      <c r="D1571" s="246" t="s">
        <v>182</v>
      </c>
      <c r="E1571" s="247" t="s">
        <v>1</v>
      </c>
      <c r="F1571" s="248" t="s">
        <v>1596</v>
      </c>
      <c r="G1571" s="245"/>
      <c r="H1571" s="247" t="s">
        <v>1</v>
      </c>
      <c r="I1571" s="249"/>
      <c r="J1571" s="245"/>
      <c r="K1571" s="245"/>
      <c r="L1571" s="250"/>
      <c r="M1571" s="251"/>
      <c r="N1571" s="252"/>
      <c r="O1571" s="252"/>
      <c r="P1571" s="252"/>
      <c r="Q1571" s="252"/>
      <c r="R1571" s="252"/>
      <c r="S1571" s="252"/>
      <c r="T1571" s="25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54" t="s">
        <v>182</v>
      </c>
      <c r="AU1571" s="254" t="s">
        <v>85</v>
      </c>
      <c r="AV1571" s="13" t="s">
        <v>83</v>
      </c>
      <c r="AW1571" s="13" t="s">
        <v>34</v>
      </c>
      <c r="AX1571" s="13" t="s">
        <v>76</v>
      </c>
      <c r="AY1571" s="254" t="s">
        <v>171</v>
      </c>
    </row>
    <row r="1572" s="14" customFormat="1">
      <c r="A1572" s="14"/>
      <c r="B1572" s="255"/>
      <c r="C1572" s="256"/>
      <c r="D1572" s="246" t="s">
        <v>182</v>
      </c>
      <c r="E1572" s="257" t="s">
        <v>1</v>
      </c>
      <c r="F1572" s="258" t="s">
        <v>83</v>
      </c>
      <c r="G1572" s="256"/>
      <c r="H1572" s="259">
        <v>1</v>
      </c>
      <c r="I1572" s="260"/>
      <c r="J1572" s="256"/>
      <c r="K1572" s="256"/>
      <c r="L1572" s="261"/>
      <c r="M1572" s="262"/>
      <c r="N1572" s="263"/>
      <c r="O1572" s="263"/>
      <c r="P1572" s="263"/>
      <c r="Q1572" s="263"/>
      <c r="R1572" s="263"/>
      <c r="S1572" s="263"/>
      <c r="T1572" s="26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65" t="s">
        <v>182</v>
      </c>
      <c r="AU1572" s="265" t="s">
        <v>85</v>
      </c>
      <c r="AV1572" s="14" t="s">
        <v>85</v>
      </c>
      <c r="AW1572" s="14" t="s">
        <v>34</v>
      </c>
      <c r="AX1572" s="14" t="s">
        <v>76</v>
      </c>
      <c r="AY1572" s="265" t="s">
        <v>171</v>
      </c>
    </row>
    <row r="1573" s="13" customFormat="1">
      <c r="A1573" s="13"/>
      <c r="B1573" s="244"/>
      <c r="C1573" s="245"/>
      <c r="D1573" s="246" t="s">
        <v>182</v>
      </c>
      <c r="E1573" s="247" t="s">
        <v>1</v>
      </c>
      <c r="F1573" s="248" t="s">
        <v>1597</v>
      </c>
      <c r="G1573" s="245"/>
      <c r="H1573" s="247" t="s">
        <v>1</v>
      </c>
      <c r="I1573" s="249"/>
      <c r="J1573" s="245"/>
      <c r="K1573" s="245"/>
      <c r="L1573" s="250"/>
      <c r="M1573" s="251"/>
      <c r="N1573" s="252"/>
      <c r="O1573" s="252"/>
      <c r="P1573" s="252"/>
      <c r="Q1573" s="252"/>
      <c r="R1573" s="252"/>
      <c r="S1573" s="252"/>
      <c r="T1573" s="25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54" t="s">
        <v>182</v>
      </c>
      <c r="AU1573" s="254" t="s">
        <v>85</v>
      </c>
      <c r="AV1573" s="13" t="s">
        <v>83</v>
      </c>
      <c r="AW1573" s="13" t="s">
        <v>34</v>
      </c>
      <c r="AX1573" s="13" t="s">
        <v>76</v>
      </c>
      <c r="AY1573" s="254" t="s">
        <v>171</v>
      </c>
    </row>
    <row r="1574" s="14" customFormat="1">
      <c r="A1574" s="14"/>
      <c r="B1574" s="255"/>
      <c r="C1574" s="256"/>
      <c r="D1574" s="246" t="s">
        <v>182</v>
      </c>
      <c r="E1574" s="257" t="s">
        <v>1</v>
      </c>
      <c r="F1574" s="258" t="s">
        <v>83</v>
      </c>
      <c r="G1574" s="256"/>
      <c r="H1574" s="259">
        <v>1</v>
      </c>
      <c r="I1574" s="260"/>
      <c r="J1574" s="256"/>
      <c r="K1574" s="256"/>
      <c r="L1574" s="261"/>
      <c r="M1574" s="262"/>
      <c r="N1574" s="263"/>
      <c r="O1574" s="263"/>
      <c r="P1574" s="263"/>
      <c r="Q1574" s="263"/>
      <c r="R1574" s="263"/>
      <c r="S1574" s="263"/>
      <c r="T1574" s="26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65" t="s">
        <v>182</v>
      </c>
      <c r="AU1574" s="265" t="s">
        <v>85</v>
      </c>
      <c r="AV1574" s="14" t="s">
        <v>85</v>
      </c>
      <c r="AW1574" s="14" t="s">
        <v>34</v>
      </c>
      <c r="AX1574" s="14" t="s">
        <v>76</v>
      </c>
      <c r="AY1574" s="265" t="s">
        <v>171</v>
      </c>
    </row>
    <row r="1575" s="13" customFormat="1">
      <c r="A1575" s="13"/>
      <c r="B1575" s="244"/>
      <c r="C1575" s="245"/>
      <c r="D1575" s="246" t="s">
        <v>182</v>
      </c>
      <c r="E1575" s="247" t="s">
        <v>1</v>
      </c>
      <c r="F1575" s="248" t="s">
        <v>1598</v>
      </c>
      <c r="G1575" s="245"/>
      <c r="H1575" s="247" t="s">
        <v>1</v>
      </c>
      <c r="I1575" s="249"/>
      <c r="J1575" s="245"/>
      <c r="K1575" s="245"/>
      <c r="L1575" s="250"/>
      <c r="M1575" s="251"/>
      <c r="N1575" s="252"/>
      <c r="O1575" s="252"/>
      <c r="P1575" s="252"/>
      <c r="Q1575" s="252"/>
      <c r="R1575" s="252"/>
      <c r="S1575" s="252"/>
      <c r="T1575" s="25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54" t="s">
        <v>182</v>
      </c>
      <c r="AU1575" s="254" t="s">
        <v>85</v>
      </c>
      <c r="AV1575" s="13" t="s">
        <v>83</v>
      </c>
      <c r="AW1575" s="13" t="s">
        <v>34</v>
      </c>
      <c r="AX1575" s="13" t="s">
        <v>76</v>
      </c>
      <c r="AY1575" s="254" t="s">
        <v>171</v>
      </c>
    </row>
    <row r="1576" s="14" customFormat="1">
      <c r="A1576" s="14"/>
      <c r="B1576" s="255"/>
      <c r="C1576" s="256"/>
      <c r="D1576" s="246" t="s">
        <v>182</v>
      </c>
      <c r="E1576" s="257" t="s">
        <v>1</v>
      </c>
      <c r="F1576" s="258" t="s">
        <v>85</v>
      </c>
      <c r="G1576" s="256"/>
      <c r="H1576" s="259">
        <v>2</v>
      </c>
      <c r="I1576" s="260"/>
      <c r="J1576" s="256"/>
      <c r="K1576" s="256"/>
      <c r="L1576" s="261"/>
      <c r="M1576" s="262"/>
      <c r="N1576" s="263"/>
      <c r="O1576" s="263"/>
      <c r="P1576" s="263"/>
      <c r="Q1576" s="263"/>
      <c r="R1576" s="263"/>
      <c r="S1576" s="263"/>
      <c r="T1576" s="264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65" t="s">
        <v>182</v>
      </c>
      <c r="AU1576" s="265" t="s">
        <v>85</v>
      </c>
      <c r="AV1576" s="14" t="s">
        <v>85</v>
      </c>
      <c r="AW1576" s="14" t="s">
        <v>34</v>
      </c>
      <c r="AX1576" s="14" t="s">
        <v>76</v>
      </c>
      <c r="AY1576" s="265" t="s">
        <v>171</v>
      </c>
    </row>
    <row r="1577" s="2" customFormat="1" ht="24.15" customHeight="1">
      <c r="A1577" s="38"/>
      <c r="B1577" s="39"/>
      <c r="C1577" s="226" t="s">
        <v>1599</v>
      </c>
      <c r="D1577" s="226" t="s">
        <v>173</v>
      </c>
      <c r="E1577" s="227" t="s">
        <v>1600</v>
      </c>
      <c r="F1577" s="228" t="s">
        <v>1601</v>
      </c>
      <c r="G1577" s="229" t="s">
        <v>292</v>
      </c>
      <c r="H1577" s="230">
        <v>16.77</v>
      </c>
      <c r="I1577" s="231"/>
      <c r="J1577" s="232">
        <f>ROUND(I1577*H1577,2)</f>
        <v>0</v>
      </c>
      <c r="K1577" s="228" t="s">
        <v>177</v>
      </c>
      <c r="L1577" s="44"/>
      <c r="M1577" s="233" t="s">
        <v>1</v>
      </c>
      <c r="N1577" s="234" t="s">
        <v>41</v>
      </c>
      <c r="O1577" s="91"/>
      <c r="P1577" s="235">
        <f>O1577*H1577</f>
        <v>0</v>
      </c>
      <c r="Q1577" s="235">
        <v>0</v>
      </c>
      <c r="R1577" s="235">
        <f>Q1577*H1577</f>
        <v>0</v>
      </c>
      <c r="S1577" s="235">
        <v>0</v>
      </c>
      <c r="T1577" s="236">
        <f>S1577*H1577</f>
        <v>0</v>
      </c>
      <c r="U1577" s="38"/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  <c r="AR1577" s="237" t="s">
        <v>272</v>
      </c>
      <c r="AT1577" s="237" t="s">
        <v>173</v>
      </c>
      <c r="AU1577" s="237" t="s">
        <v>85</v>
      </c>
      <c r="AY1577" s="17" t="s">
        <v>171</v>
      </c>
      <c r="BE1577" s="238">
        <f>IF(N1577="základní",J1577,0)</f>
        <v>0</v>
      </c>
      <c r="BF1577" s="238">
        <f>IF(N1577="snížená",J1577,0)</f>
        <v>0</v>
      </c>
      <c r="BG1577" s="238">
        <f>IF(N1577="zákl. přenesená",J1577,0)</f>
        <v>0</v>
      </c>
      <c r="BH1577" s="238">
        <f>IF(N1577="sníž. přenesená",J1577,0)</f>
        <v>0</v>
      </c>
      <c r="BI1577" s="238">
        <f>IF(N1577="nulová",J1577,0)</f>
        <v>0</v>
      </c>
      <c r="BJ1577" s="17" t="s">
        <v>83</v>
      </c>
      <c r="BK1577" s="238">
        <f>ROUND(I1577*H1577,2)</f>
        <v>0</v>
      </c>
      <c r="BL1577" s="17" t="s">
        <v>272</v>
      </c>
      <c r="BM1577" s="237" t="s">
        <v>1602</v>
      </c>
    </row>
    <row r="1578" s="2" customFormat="1">
      <c r="A1578" s="38"/>
      <c r="B1578" s="39"/>
      <c r="C1578" s="40"/>
      <c r="D1578" s="239" t="s">
        <v>180</v>
      </c>
      <c r="E1578" s="40"/>
      <c r="F1578" s="240" t="s">
        <v>1603</v>
      </c>
      <c r="G1578" s="40"/>
      <c r="H1578" s="40"/>
      <c r="I1578" s="241"/>
      <c r="J1578" s="40"/>
      <c r="K1578" s="40"/>
      <c r="L1578" s="44"/>
      <c r="M1578" s="242"/>
      <c r="N1578" s="243"/>
      <c r="O1578" s="91"/>
      <c r="P1578" s="91"/>
      <c r="Q1578" s="91"/>
      <c r="R1578" s="91"/>
      <c r="S1578" s="91"/>
      <c r="T1578" s="92"/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T1578" s="17" t="s">
        <v>180</v>
      </c>
      <c r="AU1578" s="17" t="s">
        <v>85</v>
      </c>
    </row>
    <row r="1579" s="2" customFormat="1">
      <c r="A1579" s="38"/>
      <c r="B1579" s="39"/>
      <c r="C1579" s="40"/>
      <c r="D1579" s="246" t="s">
        <v>243</v>
      </c>
      <c r="E1579" s="40"/>
      <c r="F1579" s="266" t="s">
        <v>1604</v>
      </c>
      <c r="G1579" s="40"/>
      <c r="H1579" s="40"/>
      <c r="I1579" s="241"/>
      <c r="J1579" s="40"/>
      <c r="K1579" s="40"/>
      <c r="L1579" s="44"/>
      <c r="M1579" s="242"/>
      <c r="N1579" s="243"/>
      <c r="O1579" s="91"/>
      <c r="P1579" s="91"/>
      <c r="Q1579" s="91"/>
      <c r="R1579" s="91"/>
      <c r="S1579" s="91"/>
      <c r="T1579" s="92"/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T1579" s="17" t="s">
        <v>243</v>
      </c>
      <c r="AU1579" s="17" t="s">
        <v>85</v>
      </c>
    </row>
    <row r="1580" s="13" customFormat="1">
      <c r="A1580" s="13"/>
      <c r="B1580" s="244"/>
      <c r="C1580" s="245"/>
      <c r="D1580" s="246" t="s">
        <v>182</v>
      </c>
      <c r="E1580" s="247" t="s">
        <v>1</v>
      </c>
      <c r="F1580" s="248" t="s">
        <v>1605</v>
      </c>
      <c r="G1580" s="245"/>
      <c r="H1580" s="247" t="s">
        <v>1</v>
      </c>
      <c r="I1580" s="249"/>
      <c r="J1580" s="245"/>
      <c r="K1580" s="245"/>
      <c r="L1580" s="250"/>
      <c r="M1580" s="251"/>
      <c r="N1580" s="252"/>
      <c r="O1580" s="252"/>
      <c r="P1580" s="252"/>
      <c r="Q1580" s="252"/>
      <c r="R1580" s="252"/>
      <c r="S1580" s="252"/>
      <c r="T1580" s="25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54" t="s">
        <v>182</v>
      </c>
      <c r="AU1580" s="254" t="s">
        <v>85</v>
      </c>
      <c r="AV1580" s="13" t="s">
        <v>83</v>
      </c>
      <c r="AW1580" s="13" t="s">
        <v>34</v>
      </c>
      <c r="AX1580" s="13" t="s">
        <v>76</v>
      </c>
      <c r="AY1580" s="254" t="s">
        <v>171</v>
      </c>
    </row>
    <row r="1581" s="13" customFormat="1">
      <c r="A1581" s="13"/>
      <c r="B1581" s="244"/>
      <c r="C1581" s="245"/>
      <c r="D1581" s="246" t="s">
        <v>182</v>
      </c>
      <c r="E1581" s="247" t="s">
        <v>1</v>
      </c>
      <c r="F1581" s="248" t="s">
        <v>1606</v>
      </c>
      <c r="G1581" s="245"/>
      <c r="H1581" s="247" t="s">
        <v>1</v>
      </c>
      <c r="I1581" s="249"/>
      <c r="J1581" s="245"/>
      <c r="K1581" s="245"/>
      <c r="L1581" s="250"/>
      <c r="M1581" s="251"/>
      <c r="N1581" s="252"/>
      <c r="O1581" s="252"/>
      <c r="P1581" s="252"/>
      <c r="Q1581" s="252"/>
      <c r="R1581" s="252"/>
      <c r="S1581" s="252"/>
      <c r="T1581" s="25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54" t="s">
        <v>182</v>
      </c>
      <c r="AU1581" s="254" t="s">
        <v>85</v>
      </c>
      <c r="AV1581" s="13" t="s">
        <v>83</v>
      </c>
      <c r="AW1581" s="13" t="s">
        <v>34</v>
      </c>
      <c r="AX1581" s="13" t="s">
        <v>76</v>
      </c>
      <c r="AY1581" s="254" t="s">
        <v>171</v>
      </c>
    </row>
    <row r="1582" s="13" customFormat="1">
      <c r="A1582" s="13"/>
      <c r="B1582" s="244"/>
      <c r="C1582" s="245"/>
      <c r="D1582" s="246" t="s">
        <v>182</v>
      </c>
      <c r="E1582" s="247" t="s">
        <v>1</v>
      </c>
      <c r="F1582" s="248" t="s">
        <v>184</v>
      </c>
      <c r="G1582" s="245"/>
      <c r="H1582" s="247" t="s">
        <v>1</v>
      </c>
      <c r="I1582" s="249"/>
      <c r="J1582" s="245"/>
      <c r="K1582" s="245"/>
      <c r="L1582" s="250"/>
      <c r="M1582" s="251"/>
      <c r="N1582" s="252"/>
      <c r="O1582" s="252"/>
      <c r="P1582" s="252"/>
      <c r="Q1582" s="252"/>
      <c r="R1582" s="252"/>
      <c r="S1582" s="252"/>
      <c r="T1582" s="25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54" t="s">
        <v>182</v>
      </c>
      <c r="AU1582" s="254" t="s">
        <v>85</v>
      </c>
      <c r="AV1582" s="13" t="s">
        <v>83</v>
      </c>
      <c r="AW1582" s="13" t="s">
        <v>34</v>
      </c>
      <c r="AX1582" s="13" t="s">
        <v>76</v>
      </c>
      <c r="AY1582" s="254" t="s">
        <v>171</v>
      </c>
    </row>
    <row r="1583" s="13" customFormat="1">
      <c r="A1583" s="13"/>
      <c r="B1583" s="244"/>
      <c r="C1583" s="245"/>
      <c r="D1583" s="246" t="s">
        <v>182</v>
      </c>
      <c r="E1583" s="247" t="s">
        <v>1</v>
      </c>
      <c r="F1583" s="248" t="s">
        <v>1607</v>
      </c>
      <c r="G1583" s="245"/>
      <c r="H1583" s="247" t="s">
        <v>1</v>
      </c>
      <c r="I1583" s="249"/>
      <c r="J1583" s="245"/>
      <c r="K1583" s="245"/>
      <c r="L1583" s="250"/>
      <c r="M1583" s="251"/>
      <c r="N1583" s="252"/>
      <c r="O1583" s="252"/>
      <c r="P1583" s="252"/>
      <c r="Q1583" s="252"/>
      <c r="R1583" s="252"/>
      <c r="S1583" s="252"/>
      <c r="T1583" s="25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54" t="s">
        <v>182</v>
      </c>
      <c r="AU1583" s="254" t="s">
        <v>85</v>
      </c>
      <c r="AV1583" s="13" t="s">
        <v>83</v>
      </c>
      <c r="AW1583" s="13" t="s">
        <v>34</v>
      </c>
      <c r="AX1583" s="13" t="s">
        <v>76</v>
      </c>
      <c r="AY1583" s="254" t="s">
        <v>171</v>
      </c>
    </row>
    <row r="1584" s="13" customFormat="1">
      <c r="A1584" s="13"/>
      <c r="B1584" s="244"/>
      <c r="C1584" s="245"/>
      <c r="D1584" s="246" t="s">
        <v>182</v>
      </c>
      <c r="E1584" s="247" t="s">
        <v>1</v>
      </c>
      <c r="F1584" s="248" t="s">
        <v>845</v>
      </c>
      <c r="G1584" s="245"/>
      <c r="H1584" s="247" t="s">
        <v>1</v>
      </c>
      <c r="I1584" s="249"/>
      <c r="J1584" s="245"/>
      <c r="K1584" s="245"/>
      <c r="L1584" s="250"/>
      <c r="M1584" s="251"/>
      <c r="N1584" s="252"/>
      <c r="O1584" s="252"/>
      <c r="P1584" s="252"/>
      <c r="Q1584" s="252"/>
      <c r="R1584" s="252"/>
      <c r="S1584" s="252"/>
      <c r="T1584" s="25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54" t="s">
        <v>182</v>
      </c>
      <c r="AU1584" s="254" t="s">
        <v>85</v>
      </c>
      <c r="AV1584" s="13" t="s">
        <v>83</v>
      </c>
      <c r="AW1584" s="13" t="s">
        <v>34</v>
      </c>
      <c r="AX1584" s="13" t="s">
        <v>76</v>
      </c>
      <c r="AY1584" s="254" t="s">
        <v>171</v>
      </c>
    </row>
    <row r="1585" s="14" customFormat="1">
      <c r="A1585" s="14"/>
      <c r="B1585" s="255"/>
      <c r="C1585" s="256"/>
      <c r="D1585" s="246" t="s">
        <v>182</v>
      </c>
      <c r="E1585" s="257" t="s">
        <v>1</v>
      </c>
      <c r="F1585" s="258" t="s">
        <v>846</v>
      </c>
      <c r="G1585" s="256"/>
      <c r="H1585" s="259">
        <v>16.77</v>
      </c>
      <c r="I1585" s="260"/>
      <c r="J1585" s="256"/>
      <c r="K1585" s="256"/>
      <c r="L1585" s="261"/>
      <c r="M1585" s="262"/>
      <c r="N1585" s="263"/>
      <c r="O1585" s="263"/>
      <c r="P1585" s="263"/>
      <c r="Q1585" s="263"/>
      <c r="R1585" s="263"/>
      <c r="S1585" s="263"/>
      <c r="T1585" s="264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T1585" s="265" t="s">
        <v>182</v>
      </c>
      <c r="AU1585" s="265" t="s">
        <v>85</v>
      </c>
      <c r="AV1585" s="14" t="s">
        <v>85</v>
      </c>
      <c r="AW1585" s="14" t="s">
        <v>34</v>
      </c>
      <c r="AX1585" s="14" t="s">
        <v>76</v>
      </c>
      <c r="AY1585" s="265" t="s">
        <v>171</v>
      </c>
    </row>
    <row r="1586" s="2" customFormat="1" ht="33" customHeight="1">
      <c r="A1586" s="38"/>
      <c r="B1586" s="39"/>
      <c r="C1586" s="226" t="s">
        <v>1608</v>
      </c>
      <c r="D1586" s="226" t="s">
        <v>173</v>
      </c>
      <c r="E1586" s="227" t="s">
        <v>1609</v>
      </c>
      <c r="F1586" s="228" t="s">
        <v>1610</v>
      </c>
      <c r="G1586" s="229" t="s">
        <v>292</v>
      </c>
      <c r="H1586" s="230">
        <v>16.48</v>
      </c>
      <c r="I1586" s="231"/>
      <c r="J1586" s="232">
        <f>ROUND(I1586*H1586,2)</f>
        <v>0</v>
      </c>
      <c r="K1586" s="228" t="s">
        <v>177</v>
      </c>
      <c r="L1586" s="44"/>
      <c r="M1586" s="233" t="s">
        <v>1</v>
      </c>
      <c r="N1586" s="234" t="s">
        <v>41</v>
      </c>
      <c r="O1586" s="91"/>
      <c r="P1586" s="235">
        <f>O1586*H1586</f>
        <v>0</v>
      </c>
      <c r="Q1586" s="235">
        <v>0</v>
      </c>
      <c r="R1586" s="235">
        <f>Q1586*H1586</f>
        <v>0</v>
      </c>
      <c r="S1586" s="235">
        <v>0</v>
      </c>
      <c r="T1586" s="236">
        <f>S1586*H1586</f>
        <v>0</v>
      </c>
      <c r="U1586" s="38"/>
      <c r="V1586" s="38"/>
      <c r="W1586" s="38"/>
      <c r="X1586" s="38"/>
      <c r="Y1586" s="38"/>
      <c r="Z1586" s="38"/>
      <c r="AA1586" s="38"/>
      <c r="AB1586" s="38"/>
      <c r="AC1586" s="38"/>
      <c r="AD1586" s="38"/>
      <c r="AE1586" s="38"/>
      <c r="AR1586" s="237" t="s">
        <v>272</v>
      </c>
      <c r="AT1586" s="237" t="s">
        <v>173</v>
      </c>
      <c r="AU1586" s="237" t="s">
        <v>85</v>
      </c>
      <c r="AY1586" s="17" t="s">
        <v>171</v>
      </c>
      <c r="BE1586" s="238">
        <f>IF(N1586="základní",J1586,0)</f>
        <v>0</v>
      </c>
      <c r="BF1586" s="238">
        <f>IF(N1586="snížená",J1586,0)</f>
        <v>0</v>
      </c>
      <c r="BG1586" s="238">
        <f>IF(N1586="zákl. přenesená",J1586,0)</f>
        <v>0</v>
      </c>
      <c r="BH1586" s="238">
        <f>IF(N1586="sníž. přenesená",J1586,0)</f>
        <v>0</v>
      </c>
      <c r="BI1586" s="238">
        <f>IF(N1586="nulová",J1586,0)</f>
        <v>0</v>
      </c>
      <c r="BJ1586" s="17" t="s">
        <v>83</v>
      </c>
      <c r="BK1586" s="238">
        <f>ROUND(I1586*H1586,2)</f>
        <v>0</v>
      </c>
      <c r="BL1586" s="17" t="s">
        <v>272</v>
      </c>
      <c r="BM1586" s="237" t="s">
        <v>1611</v>
      </c>
    </row>
    <row r="1587" s="2" customFormat="1">
      <c r="A1587" s="38"/>
      <c r="B1587" s="39"/>
      <c r="C1587" s="40"/>
      <c r="D1587" s="239" t="s">
        <v>180</v>
      </c>
      <c r="E1587" s="40"/>
      <c r="F1587" s="240" t="s">
        <v>1612</v>
      </c>
      <c r="G1587" s="40"/>
      <c r="H1587" s="40"/>
      <c r="I1587" s="241"/>
      <c r="J1587" s="40"/>
      <c r="K1587" s="40"/>
      <c r="L1587" s="44"/>
      <c r="M1587" s="242"/>
      <c r="N1587" s="243"/>
      <c r="O1587" s="91"/>
      <c r="P1587" s="91"/>
      <c r="Q1587" s="91"/>
      <c r="R1587" s="91"/>
      <c r="S1587" s="91"/>
      <c r="T1587" s="92"/>
      <c r="U1587" s="38"/>
      <c r="V1587" s="38"/>
      <c r="W1587" s="38"/>
      <c r="X1587" s="38"/>
      <c r="Y1587" s="38"/>
      <c r="Z1587" s="38"/>
      <c r="AA1587" s="38"/>
      <c r="AB1587" s="38"/>
      <c r="AC1587" s="38"/>
      <c r="AD1587" s="38"/>
      <c r="AE1587" s="38"/>
      <c r="AT1587" s="17" t="s">
        <v>180</v>
      </c>
      <c r="AU1587" s="17" t="s">
        <v>85</v>
      </c>
    </row>
    <row r="1588" s="13" customFormat="1">
      <c r="A1588" s="13"/>
      <c r="B1588" s="244"/>
      <c r="C1588" s="245"/>
      <c r="D1588" s="246" t="s">
        <v>182</v>
      </c>
      <c r="E1588" s="247" t="s">
        <v>1</v>
      </c>
      <c r="F1588" s="248" t="s">
        <v>1605</v>
      </c>
      <c r="G1588" s="245"/>
      <c r="H1588" s="247" t="s">
        <v>1</v>
      </c>
      <c r="I1588" s="249"/>
      <c r="J1588" s="245"/>
      <c r="K1588" s="245"/>
      <c r="L1588" s="250"/>
      <c r="M1588" s="251"/>
      <c r="N1588" s="252"/>
      <c r="O1588" s="252"/>
      <c r="P1588" s="252"/>
      <c r="Q1588" s="252"/>
      <c r="R1588" s="252"/>
      <c r="S1588" s="252"/>
      <c r="T1588" s="25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54" t="s">
        <v>182</v>
      </c>
      <c r="AU1588" s="254" t="s">
        <v>85</v>
      </c>
      <c r="AV1588" s="13" t="s">
        <v>83</v>
      </c>
      <c r="AW1588" s="13" t="s">
        <v>34</v>
      </c>
      <c r="AX1588" s="13" t="s">
        <v>76</v>
      </c>
      <c r="AY1588" s="254" t="s">
        <v>171</v>
      </c>
    </row>
    <row r="1589" s="13" customFormat="1">
      <c r="A1589" s="13"/>
      <c r="B1589" s="244"/>
      <c r="C1589" s="245"/>
      <c r="D1589" s="246" t="s">
        <v>182</v>
      </c>
      <c r="E1589" s="247" t="s">
        <v>1</v>
      </c>
      <c r="F1589" s="248" t="s">
        <v>1606</v>
      </c>
      <c r="G1589" s="245"/>
      <c r="H1589" s="247" t="s">
        <v>1</v>
      </c>
      <c r="I1589" s="249"/>
      <c r="J1589" s="245"/>
      <c r="K1589" s="245"/>
      <c r="L1589" s="250"/>
      <c r="M1589" s="251"/>
      <c r="N1589" s="252"/>
      <c r="O1589" s="252"/>
      <c r="P1589" s="252"/>
      <c r="Q1589" s="252"/>
      <c r="R1589" s="252"/>
      <c r="S1589" s="252"/>
      <c r="T1589" s="25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54" t="s">
        <v>182</v>
      </c>
      <c r="AU1589" s="254" t="s">
        <v>85</v>
      </c>
      <c r="AV1589" s="13" t="s">
        <v>83</v>
      </c>
      <c r="AW1589" s="13" t="s">
        <v>34</v>
      </c>
      <c r="AX1589" s="13" t="s">
        <v>76</v>
      </c>
      <c r="AY1589" s="254" t="s">
        <v>171</v>
      </c>
    </row>
    <row r="1590" s="13" customFormat="1">
      <c r="A1590" s="13"/>
      <c r="B1590" s="244"/>
      <c r="C1590" s="245"/>
      <c r="D1590" s="246" t="s">
        <v>182</v>
      </c>
      <c r="E1590" s="247" t="s">
        <v>1</v>
      </c>
      <c r="F1590" s="248" t="s">
        <v>184</v>
      </c>
      <c r="G1590" s="245"/>
      <c r="H1590" s="247" t="s">
        <v>1</v>
      </c>
      <c r="I1590" s="249"/>
      <c r="J1590" s="245"/>
      <c r="K1590" s="245"/>
      <c r="L1590" s="250"/>
      <c r="M1590" s="251"/>
      <c r="N1590" s="252"/>
      <c r="O1590" s="252"/>
      <c r="P1590" s="252"/>
      <c r="Q1590" s="252"/>
      <c r="R1590" s="252"/>
      <c r="S1590" s="252"/>
      <c r="T1590" s="25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54" t="s">
        <v>182</v>
      </c>
      <c r="AU1590" s="254" t="s">
        <v>85</v>
      </c>
      <c r="AV1590" s="13" t="s">
        <v>83</v>
      </c>
      <c r="AW1590" s="13" t="s">
        <v>34</v>
      </c>
      <c r="AX1590" s="13" t="s">
        <v>76</v>
      </c>
      <c r="AY1590" s="254" t="s">
        <v>171</v>
      </c>
    </row>
    <row r="1591" s="13" customFormat="1">
      <c r="A1591" s="13"/>
      <c r="B1591" s="244"/>
      <c r="C1591" s="245"/>
      <c r="D1591" s="246" t="s">
        <v>182</v>
      </c>
      <c r="E1591" s="247" t="s">
        <v>1</v>
      </c>
      <c r="F1591" s="248" t="s">
        <v>1607</v>
      </c>
      <c r="G1591" s="245"/>
      <c r="H1591" s="247" t="s">
        <v>1</v>
      </c>
      <c r="I1591" s="249"/>
      <c r="J1591" s="245"/>
      <c r="K1591" s="245"/>
      <c r="L1591" s="250"/>
      <c r="M1591" s="251"/>
      <c r="N1591" s="252"/>
      <c r="O1591" s="252"/>
      <c r="P1591" s="252"/>
      <c r="Q1591" s="252"/>
      <c r="R1591" s="252"/>
      <c r="S1591" s="252"/>
      <c r="T1591" s="25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54" t="s">
        <v>182</v>
      </c>
      <c r="AU1591" s="254" t="s">
        <v>85</v>
      </c>
      <c r="AV1591" s="13" t="s">
        <v>83</v>
      </c>
      <c r="AW1591" s="13" t="s">
        <v>34</v>
      </c>
      <c r="AX1591" s="13" t="s">
        <v>76</v>
      </c>
      <c r="AY1591" s="254" t="s">
        <v>171</v>
      </c>
    </row>
    <row r="1592" s="13" customFormat="1">
      <c r="A1592" s="13"/>
      <c r="B1592" s="244"/>
      <c r="C1592" s="245"/>
      <c r="D1592" s="246" t="s">
        <v>182</v>
      </c>
      <c r="E1592" s="247" t="s">
        <v>1</v>
      </c>
      <c r="F1592" s="248" t="s">
        <v>845</v>
      </c>
      <c r="G1592" s="245"/>
      <c r="H1592" s="247" t="s">
        <v>1</v>
      </c>
      <c r="I1592" s="249"/>
      <c r="J1592" s="245"/>
      <c r="K1592" s="245"/>
      <c r="L1592" s="250"/>
      <c r="M1592" s="251"/>
      <c r="N1592" s="252"/>
      <c r="O1592" s="252"/>
      <c r="P1592" s="252"/>
      <c r="Q1592" s="252"/>
      <c r="R1592" s="252"/>
      <c r="S1592" s="252"/>
      <c r="T1592" s="25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54" t="s">
        <v>182</v>
      </c>
      <c r="AU1592" s="254" t="s">
        <v>85</v>
      </c>
      <c r="AV1592" s="13" t="s">
        <v>83</v>
      </c>
      <c r="AW1592" s="13" t="s">
        <v>34</v>
      </c>
      <c r="AX1592" s="13" t="s">
        <v>76</v>
      </c>
      <c r="AY1592" s="254" t="s">
        <v>171</v>
      </c>
    </row>
    <row r="1593" s="14" customFormat="1">
      <c r="A1593" s="14"/>
      <c r="B1593" s="255"/>
      <c r="C1593" s="256"/>
      <c r="D1593" s="246" t="s">
        <v>182</v>
      </c>
      <c r="E1593" s="257" t="s">
        <v>1</v>
      </c>
      <c r="F1593" s="258" t="s">
        <v>1580</v>
      </c>
      <c r="G1593" s="256"/>
      <c r="H1593" s="259">
        <v>13.119999999999999</v>
      </c>
      <c r="I1593" s="260"/>
      <c r="J1593" s="256"/>
      <c r="K1593" s="256"/>
      <c r="L1593" s="261"/>
      <c r="M1593" s="262"/>
      <c r="N1593" s="263"/>
      <c r="O1593" s="263"/>
      <c r="P1593" s="263"/>
      <c r="Q1593" s="263"/>
      <c r="R1593" s="263"/>
      <c r="S1593" s="263"/>
      <c r="T1593" s="264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65" t="s">
        <v>182</v>
      </c>
      <c r="AU1593" s="265" t="s">
        <v>85</v>
      </c>
      <c r="AV1593" s="14" t="s">
        <v>85</v>
      </c>
      <c r="AW1593" s="14" t="s">
        <v>34</v>
      </c>
      <c r="AX1593" s="14" t="s">
        <v>76</v>
      </c>
      <c r="AY1593" s="265" t="s">
        <v>171</v>
      </c>
    </row>
    <row r="1594" s="14" customFormat="1">
      <c r="A1594" s="14"/>
      <c r="B1594" s="255"/>
      <c r="C1594" s="256"/>
      <c r="D1594" s="246" t="s">
        <v>182</v>
      </c>
      <c r="E1594" s="257" t="s">
        <v>1</v>
      </c>
      <c r="F1594" s="258" t="s">
        <v>1613</v>
      </c>
      <c r="G1594" s="256"/>
      <c r="H1594" s="259">
        <v>3.3599999999999999</v>
      </c>
      <c r="I1594" s="260"/>
      <c r="J1594" s="256"/>
      <c r="K1594" s="256"/>
      <c r="L1594" s="261"/>
      <c r="M1594" s="262"/>
      <c r="N1594" s="263"/>
      <c r="O1594" s="263"/>
      <c r="P1594" s="263"/>
      <c r="Q1594" s="263"/>
      <c r="R1594" s="263"/>
      <c r="S1594" s="263"/>
      <c r="T1594" s="264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65" t="s">
        <v>182</v>
      </c>
      <c r="AU1594" s="265" t="s">
        <v>85</v>
      </c>
      <c r="AV1594" s="14" t="s">
        <v>85</v>
      </c>
      <c r="AW1594" s="14" t="s">
        <v>34</v>
      </c>
      <c r="AX1594" s="14" t="s">
        <v>76</v>
      </c>
      <c r="AY1594" s="265" t="s">
        <v>171</v>
      </c>
    </row>
    <row r="1595" s="2" customFormat="1" ht="44.25" customHeight="1">
      <c r="A1595" s="38"/>
      <c r="B1595" s="39"/>
      <c r="C1595" s="267" t="s">
        <v>1614</v>
      </c>
      <c r="D1595" s="267" t="s">
        <v>284</v>
      </c>
      <c r="E1595" s="268" t="s">
        <v>1615</v>
      </c>
      <c r="F1595" s="269" t="s">
        <v>1616</v>
      </c>
      <c r="G1595" s="270" t="s">
        <v>292</v>
      </c>
      <c r="H1595" s="271">
        <v>33.25</v>
      </c>
      <c r="I1595" s="272"/>
      <c r="J1595" s="273">
        <f>ROUND(I1595*H1595,2)</f>
        <v>0</v>
      </c>
      <c r="K1595" s="269" t="s">
        <v>177</v>
      </c>
      <c r="L1595" s="274"/>
      <c r="M1595" s="275" t="s">
        <v>1</v>
      </c>
      <c r="N1595" s="276" t="s">
        <v>41</v>
      </c>
      <c r="O1595" s="91"/>
      <c r="P1595" s="235">
        <f>O1595*H1595</f>
        <v>0</v>
      </c>
      <c r="Q1595" s="235">
        <v>0.0054000000000000003</v>
      </c>
      <c r="R1595" s="235">
        <f>Q1595*H1595</f>
        <v>0.17955000000000002</v>
      </c>
      <c r="S1595" s="235">
        <v>0</v>
      </c>
      <c r="T1595" s="236">
        <f>S1595*H1595</f>
        <v>0</v>
      </c>
      <c r="U1595" s="38"/>
      <c r="V1595" s="38"/>
      <c r="W1595" s="38"/>
      <c r="X1595" s="38"/>
      <c r="Y1595" s="38"/>
      <c r="Z1595" s="38"/>
      <c r="AA1595" s="38"/>
      <c r="AB1595" s="38"/>
      <c r="AC1595" s="38"/>
      <c r="AD1595" s="38"/>
      <c r="AE1595" s="38"/>
      <c r="AR1595" s="237" t="s">
        <v>381</v>
      </c>
      <c r="AT1595" s="237" t="s">
        <v>284</v>
      </c>
      <c r="AU1595" s="237" t="s">
        <v>85</v>
      </c>
      <c r="AY1595" s="17" t="s">
        <v>171</v>
      </c>
      <c r="BE1595" s="238">
        <f>IF(N1595="základní",J1595,0)</f>
        <v>0</v>
      </c>
      <c r="BF1595" s="238">
        <f>IF(N1595="snížená",J1595,0)</f>
        <v>0</v>
      </c>
      <c r="BG1595" s="238">
        <f>IF(N1595="zákl. přenesená",J1595,0)</f>
        <v>0</v>
      </c>
      <c r="BH1595" s="238">
        <f>IF(N1595="sníž. přenesená",J1595,0)</f>
        <v>0</v>
      </c>
      <c r="BI1595" s="238">
        <f>IF(N1595="nulová",J1595,0)</f>
        <v>0</v>
      </c>
      <c r="BJ1595" s="17" t="s">
        <v>83</v>
      </c>
      <c r="BK1595" s="238">
        <f>ROUND(I1595*H1595,2)</f>
        <v>0</v>
      </c>
      <c r="BL1595" s="17" t="s">
        <v>272</v>
      </c>
      <c r="BM1595" s="237" t="s">
        <v>1617</v>
      </c>
    </row>
    <row r="1596" s="13" customFormat="1">
      <c r="A1596" s="13"/>
      <c r="B1596" s="244"/>
      <c r="C1596" s="245"/>
      <c r="D1596" s="246" t="s">
        <v>182</v>
      </c>
      <c r="E1596" s="247" t="s">
        <v>1</v>
      </c>
      <c r="F1596" s="248" t="s">
        <v>236</v>
      </c>
      <c r="G1596" s="245"/>
      <c r="H1596" s="247" t="s">
        <v>1</v>
      </c>
      <c r="I1596" s="249"/>
      <c r="J1596" s="245"/>
      <c r="K1596" s="245"/>
      <c r="L1596" s="250"/>
      <c r="M1596" s="251"/>
      <c r="N1596" s="252"/>
      <c r="O1596" s="252"/>
      <c r="P1596" s="252"/>
      <c r="Q1596" s="252"/>
      <c r="R1596" s="252"/>
      <c r="S1596" s="252"/>
      <c r="T1596" s="25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54" t="s">
        <v>182</v>
      </c>
      <c r="AU1596" s="254" t="s">
        <v>85</v>
      </c>
      <c r="AV1596" s="13" t="s">
        <v>83</v>
      </c>
      <c r="AW1596" s="13" t="s">
        <v>34</v>
      </c>
      <c r="AX1596" s="13" t="s">
        <v>76</v>
      </c>
      <c r="AY1596" s="254" t="s">
        <v>171</v>
      </c>
    </row>
    <row r="1597" s="13" customFormat="1">
      <c r="A1597" s="13"/>
      <c r="B1597" s="244"/>
      <c r="C1597" s="245"/>
      <c r="D1597" s="246" t="s">
        <v>182</v>
      </c>
      <c r="E1597" s="247" t="s">
        <v>1</v>
      </c>
      <c r="F1597" s="248" t="s">
        <v>1533</v>
      </c>
      <c r="G1597" s="245"/>
      <c r="H1597" s="247" t="s">
        <v>1</v>
      </c>
      <c r="I1597" s="249"/>
      <c r="J1597" s="245"/>
      <c r="K1597" s="245"/>
      <c r="L1597" s="250"/>
      <c r="M1597" s="251"/>
      <c r="N1597" s="252"/>
      <c r="O1597" s="252"/>
      <c r="P1597" s="252"/>
      <c r="Q1597" s="252"/>
      <c r="R1597" s="252"/>
      <c r="S1597" s="252"/>
      <c r="T1597" s="25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54" t="s">
        <v>182</v>
      </c>
      <c r="AU1597" s="254" t="s">
        <v>85</v>
      </c>
      <c r="AV1597" s="13" t="s">
        <v>83</v>
      </c>
      <c r="AW1597" s="13" t="s">
        <v>34</v>
      </c>
      <c r="AX1597" s="13" t="s">
        <v>76</v>
      </c>
      <c r="AY1597" s="254" t="s">
        <v>171</v>
      </c>
    </row>
    <row r="1598" s="13" customFormat="1">
      <c r="A1598" s="13"/>
      <c r="B1598" s="244"/>
      <c r="C1598" s="245"/>
      <c r="D1598" s="246" t="s">
        <v>182</v>
      </c>
      <c r="E1598" s="247" t="s">
        <v>1</v>
      </c>
      <c r="F1598" s="248" t="s">
        <v>184</v>
      </c>
      <c r="G1598" s="245"/>
      <c r="H1598" s="247" t="s">
        <v>1</v>
      </c>
      <c r="I1598" s="249"/>
      <c r="J1598" s="245"/>
      <c r="K1598" s="245"/>
      <c r="L1598" s="250"/>
      <c r="M1598" s="251"/>
      <c r="N1598" s="252"/>
      <c r="O1598" s="252"/>
      <c r="P1598" s="252"/>
      <c r="Q1598" s="252"/>
      <c r="R1598" s="252"/>
      <c r="S1598" s="252"/>
      <c r="T1598" s="25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54" t="s">
        <v>182</v>
      </c>
      <c r="AU1598" s="254" t="s">
        <v>85</v>
      </c>
      <c r="AV1598" s="13" t="s">
        <v>83</v>
      </c>
      <c r="AW1598" s="13" t="s">
        <v>34</v>
      </c>
      <c r="AX1598" s="13" t="s">
        <v>76</v>
      </c>
      <c r="AY1598" s="254" t="s">
        <v>171</v>
      </c>
    </row>
    <row r="1599" s="13" customFormat="1">
      <c r="A1599" s="13"/>
      <c r="B1599" s="244"/>
      <c r="C1599" s="245"/>
      <c r="D1599" s="246" t="s">
        <v>182</v>
      </c>
      <c r="E1599" s="247" t="s">
        <v>1</v>
      </c>
      <c r="F1599" s="248" t="s">
        <v>1618</v>
      </c>
      <c r="G1599" s="245"/>
      <c r="H1599" s="247" t="s">
        <v>1</v>
      </c>
      <c r="I1599" s="249"/>
      <c r="J1599" s="245"/>
      <c r="K1599" s="245"/>
      <c r="L1599" s="250"/>
      <c r="M1599" s="251"/>
      <c r="N1599" s="252"/>
      <c r="O1599" s="252"/>
      <c r="P1599" s="252"/>
      <c r="Q1599" s="252"/>
      <c r="R1599" s="252"/>
      <c r="S1599" s="252"/>
      <c r="T1599" s="25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54" t="s">
        <v>182</v>
      </c>
      <c r="AU1599" s="254" t="s">
        <v>85</v>
      </c>
      <c r="AV1599" s="13" t="s">
        <v>83</v>
      </c>
      <c r="AW1599" s="13" t="s">
        <v>34</v>
      </c>
      <c r="AX1599" s="13" t="s">
        <v>76</v>
      </c>
      <c r="AY1599" s="254" t="s">
        <v>171</v>
      </c>
    </row>
    <row r="1600" s="13" customFormat="1">
      <c r="A1600" s="13"/>
      <c r="B1600" s="244"/>
      <c r="C1600" s="245"/>
      <c r="D1600" s="246" t="s">
        <v>182</v>
      </c>
      <c r="E1600" s="247" t="s">
        <v>1</v>
      </c>
      <c r="F1600" s="248" t="s">
        <v>1607</v>
      </c>
      <c r="G1600" s="245"/>
      <c r="H1600" s="247" t="s">
        <v>1</v>
      </c>
      <c r="I1600" s="249"/>
      <c r="J1600" s="245"/>
      <c r="K1600" s="245"/>
      <c r="L1600" s="250"/>
      <c r="M1600" s="251"/>
      <c r="N1600" s="252"/>
      <c r="O1600" s="252"/>
      <c r="P1600" s="252"/>
      <c r="Q1600" s="252"/>
      <c r="R1600" s="252"/>
      <c r="S1600" s="252"/>
      <c r="T1600" s="25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54" t="s">
        <v>182</v>
      </c>
      <c r="AU1600" s="254" t="s">
        <v>85</v>
      </c>
      <c r="AV1600" s="13" t="s">
        <v>83</v>
      </c>
      <c r="AW1600" s="13" t="s">
        <v>34</v>
      </c>
      <c r="AX1600" s="13" t="s">
        <v>76</v>
      </c>
      <c r="AY1600" s="254" t="s">
        <v>171</v>
      </c>
    </row>
    <row r="1601" s="13" customFormat="1">
      <c r="A1601" s="13"/>
      <c r="B1601" s="244"/>
      <c r="C1601" s="245"/>
      <c r="D1601" s="246" t="s">
        <v>182</v>
      </c>
      <c r="E1601" s="247" t="s">
        <v>1</v>
      </c>
      <c r="F1601" s="248" t="s">
        <v>845</v>
      </c>
      <c r="G1601" s="245"/>
      <c r="H1601" s="247" t="s">
        <v>1</v>
      </c>
      <c r="I1601" s="249"/>
      <c r="J1601" s="245"/>
      <c r="K1601" s="245"/>
      <c r="L1601" s="250"/>
      <c r="M1601" s="251"/>
      <c r="N1601" s="252"/>
      <c r="O1601" s="252"/>
      <c r="P1601" s="252"/>
      <c r="Q1601" s="252"/>
      <c r="R1601" s="252"/>
      <c r="S1601" s="252"/>
      <c r="T1601" s="25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54" t="s">
        <v>182</v>
      </c>
      <c r="AU1601" s="254" t="s">
        <v>85</v>
      </c>
      <c r="AV1601" s="13" t="s">
        <v>83</v>
      </c>
      <c r="AW1601" s="13" t="s">
        <v>34</v>
      </c>
      <c r="AX1601" s="13" t="s">
        <v>76</v>
      </c>
      <c r="AY1601" s="254" t="s">
        <v>171</v>
      </c>
    </row>
    <row r="1602" s="14" customFormat="1">
      <c r="A1602" s="14"/>
      <c r="B1602" s="255"/>
      <c r="C1602" s="256"/>
      <c r="D1602" s="246" t="s">
        <v>182</v>
      </c>
      <c r="E1602" s="257" t="s">
        <v>1</v>
      </c>
      <c r="F1602" s="258" t="s">
        <v>846</v>
      </c>
      <c r="G1602" s="256"/>
      <c r="H1602" s="259">
        <v>16.77</v>
      </c>
      <c r="I1602" s="260"/>
      <c r="J1602" s="256"/>
      <c r="K1602" s="256"/>
      <c r="L1602" s="261"/>
      <c r="M1602" s="262"/>
      <c r="N1602" s="263"/>
      <c r="O1602" s="263"/>
      <c r="P1602" s="263"/>
      <c r="Q1602" s="263"/>
      <c r="R1602" s="263"/>
      <c r="S1602" s="263"/>
      <c r="T1602" s="264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65" t="s">
        <v>182</v>
      </c>
      <c r="AU1602" s="265" t="s">
        <v>85</v>
      </c>
      <c r="AV1602" s="14" t="s">
        <v>85</v>
      </c>
      <c r="AW1602" s="14" t="s">
        <v>34</v>
      </c>
      <c r="AX1602" s="14" t="s">
        <v>76</v>
      </c>
      <c r="AY1602" s="265" t="s">
        <v>171</v>
      </c>
    </row>
    <row r="1603" s="13" customFormat="1">
      <c r="A1603" s="13"/>
      <c r="B1603" s="244"/>
      <c r="C1603" s="245"/>
      <c r="D1603" s="246" t="s">
        <v>182</v>
      </c>
      <c r="E1603" s="247" t="s">
        <v>1</v>
      </c>
      <c r="F1603" s="248" t="s">
        <v>184</v>
      </c>
      <c r="G1603" s="245"/>
      <c r="H1603" s="247" t="s">
        <v>1</v>
      </c>
      <c r="I1603" s="249"/>
      <c r="J1603" s="245"/>
      <c r="K1603" s="245"/>
      <c r="L1603" s="250"/>
      <c r="M1603" s="251"/>
      <c r="N1603" s="252"/>
      <c r="O1603" s="252"/>
      <c r="P1603" s="252"/>
      <c r="Q1603" s="252"/>
      <c r="R1603" s="252"/>
      <c r="S1603" s="252"/>
      <c r="T1603" s="25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54" t="s">
        <v>182</v>
      </c>
      <c r="AU1603" s="254" t="s">
        <v>85</v>
      </c>
      <c r="AV1603" s="13" t="s">
        <v>83</v>
      </c>
      <c r="AW1603" s="13" t="s">
        <v>34</v>
      </c>
      <c r="AX1603" s="13" t="s">
        <v>76</v>
      </c>
      <c r="AY1603" s="254" t="s">
        <v>171</v>
      </c>
    </row>
    <row r="1604" s="13" customFormat="1">
      <c r="A1604" s="13"/>
      <c r="B1604" s="244"/>
      <c r="C1604" s="245"/>
      <c r="D1604" s="246" t="s">
        <v>182</v>
      </c>
      <c r="E1604" s="247" t="s">
        <v>1</v>
      </c>
      <c r="F1604" s="248" t="s">
        <v>1619</v>
      </c>
      <c r="G1604" s="245"/>
      <c r="H1604" s="247" t="s">
        <v>1</v>
      </c>
      <c r="I1604" s="249"/>
      <c r="J1604" s="245"/>
      <c r="K1604" s="245"/>
      <c r="L1604" s="250"/>
      <c r="M1604" s="251"/>
      <c r="N1604" s="252"/>
      <c r="O1604" s="252"/>
      <c r="P1604" s="252"/>
      <c r="Q1604" s="252"/>
      <c r="R1604" s="252"/>
      <c r="S1604" s="252"/>
      <c r="T1604" s="25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54" t="s">
        <v>182</v>
      </c>
      <c r="AU1604" s="254" t="s">
        <v>85</v>
      </c>
      <c r="AV1604" s="13" t="s">
        <v>83</v>
      </c>
      <c r="AW1604" s="13" t="s">
        <v>34</v>
      </c>
      <c r="AX1604" s="13" t="s">
        <v>76</v>
      </c>
      <c r="AY1604" s="254" t="s">
        <v>171</v>
      </c>
    </row>
    <row r="1605" s="13" customFormat="1">
      <c r="A1605" s="13"/>
      <c r="B1605" s="244"/>
      <c r="C1605" s="245"/>
      <c r="D1605" s="246" t="s">
        <v>182</v>
      </c>
      <c r="E1605" s="247" t="s">
        <v>1</v>
      </c>
      <c r="F1605" s="248" t="s">
        <v>1607</v>
      </c>
      <c r="G1605" s="245"/>
      <c r="H1605" s="247" t="s">
        <v>1</v>
      </c>
      <c r="I1605" s="249"/>
      <c r="J1605" s="245"/>
      <c r="K1605" s="245"/>
      <c r="L1605" s="250"/>
      <c r="M1605" s="251"/>
      <c r="N1605" s="252"/>
      <c r="O1605" s="252"/>
      <c r="P1605" s="252"/>
      <c r="Q1605" s="252"/>
      <c r="R1605" s="252"/>
      <c r="S1605" s="252"/>
      <c r="T1605" s="25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T1605" s="254" t="s">
        <v>182</v>
      </c>
      <c r="AU1605" s="254" t="s">
        <v>85</v>
      </c>
      <c r="AV1605" s="13" t="s">
        <v>83</v>
      </c>
      <c r="AW1605" s="13" t="s">
        <v>34</v>
      </c>
      <c r="AX1605" s="13" t="s">
        <v>76</v>
      </c>
      <c r="AY1605" s="254" t="s">
        <v>171</v>
      </c>
    </row>
    <row r="1606" s="13" customFormat="1">
      <c r="A1606" s="13"/>
      <c r="B1606" s="244"/>
      <c r="C1606" s="245"/>
      <c r="D1606" s="246" t="s">
        <v>182</v>
      </c>
      <c r="E1606" s="247" t="s">
        <v>1</v>
      </c>
      <c r="F1606" s="248" t="s">
        <v>845</v>
      </c>
      <c r="G1606" s="245"/>
      <c r="H1606" s="247" t="s">
        <v>1</v>
      </c>
      <c r="I1606" s="249"/>
      <c r="J1606" s="245"/>
      <c r="K1606" s="245"/>
      <c r="L1606" s="250"/>
      <c r="M1606" s="251"/>
      <c r="N1606" s="252"/>
      <c r="O1606" s="252"/>
      <c r="P1606" s="252"/>
      <c r="Q1606" s="252"/>
      <c r="R1606" s="252"/>
      <c r="S1606" s="252"/>
      <c r="T1606" s="25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54" t="s">
        <v>182</v>
      </c>
      <c r="AU1606" s="254" t="s">
        <v>85</v>
      </c>
      <c r="AV1606" s="13" t="s">
        <v>83</v>
      </c>
      <c r="AW1606" s="13" t="s">
        <v>34</v>
      </c>
      <c r="AX1606" s="13" t="s">
        <v>76</v>
      </c>
      <c r="AY1606" s="254" t="s">
        <v>171</v>
      </c>
    </row>
    <row r="1607" s="14" customFormat="1">
      <c r="A1607" s="14"/>
      <c r="B1607" s="255"/>
      <c r="C1607" s="256"/>
      <c r="D1607" s="246" t="s">
        <v>182</v>
      </c>
      <c r="E1607" s="257" t="s">
        <v>1</v>
      </c>
      <c r="F1607" s="258" t="s">
        <v>1580</v>
      </c>
      <c r="G1607" s="256"/>
      <c r="H1607" s="259">
        <v>13.119999999999999</v>
      </c>
      <c r="I1607" s="260"/>
      <c r="J1607" s="256"/>
      <c r="K1607" s="256"/>
      <c r="L1607" s="261"/>
      <c r="M1607" s="262"/>
      <c r="N1607" s="263"/>
      <c r="O1607" s="263"/>
      <c r="P1607" s="263"/>
      <c r="Q1607" s="263"/>
      <c r="R1607" s="263"/>
      <c r="S1607" s="263"/>
      <c r="T1607" s="26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65" t="s">
        <v>182</v>
      </c>
      <c r="AU1607" s="265" t="s">
        <v>85</v>
      </c>
      <c r="AV1607" s="14" t="s">
        <v>85</v>
      </c>
      <c r="AW1607" s="14" t="s">
        <v>34</v>
      </c>
      <c r="AX1607" s="14" t="s">
        <v>76</v>
      </c>
      <c r="AY1607" s="265" t="s">
        <v>171</v>
      </c>
    </row>
    <row r="1608" s="14" customFormat="1">
      <c r="A1608" s="14"/>
      <c r="B1608" s="255"/>
      <c r="C1608" s="256"/>
      <c r="D1608" s="246" t="s">
        <v>182</v>
      </c>
      <c r="E1608" s="257" t="s">
        <v>1</v>
      </c>
      <c r="F1608" s="258" t="s">
        <v>1613</v>
      </c>
      <c r="G1608" s="256"/>
      <c r="H1608" s="259">
        <v>3.3599999999999999</v>
      </c>
      <c r="I1608" s="260"/>
      <c r="J1608" s="256"/>
      <c r="K1608" s="256"/>
      <c r="L1608" s="261"/>
      <c r="M1608" s="262"/>
      <c r="N1608" s="263"/>
      <c r="O1608" s="263"/>
      <c r="P1608" s="263"/>
      <c r="Q1608" s="263"/>
      <c r="R1608" s="263"/>
      <c r="S1608" s="263"/>
      <c r="T1608" s="264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65" t="s">
        <v>182</v>
      </c>
      <c r="AU1608" s="265" t="s">
        <v>85</v>
      </c>
      <c r="AV1608" s="14" t="s">
        <v>85</v>
      </c>
      <c r="AW1608" s="14" t="s">
        <v>34</v>
      </c>
      <c r="AX1608" s="14" t="s">
        <v>76</v>
      </c>
      <c r="AY1608" s="265" t="s">
        <v>171</v>
      </c>
    </row>
    <row r="1609" s="2" customFormat="1" ht="24.15" customHeight="1">
      <c r="A1609" s="38"/>
      <c r="B1609" s="39"/>
      <c r="C1609" s="226" t="s">
        <v>1620</v>
      </c>
      <c r="D1609" s="226" t="s">
        <v>173</v>
      </c>
      <c r="E1609" s="227" t="s">
        <v>1621</v>
      </c>
      <c r="F1609" s="228" t="s">
        <v>1622</v>
      </c>
      <c r="G1609" s="229" t="s">
        <v>292</v>
      </c>
      <c r="H1609" s="230">
        <v>33.539999999999999</v>
      </c>
      <c r="I1609" s="231"/>
      <c r="J1609" s="232">
        <f>ROUND(I1609*H1609,2)</f>
        <v>0</v>
      </c>
      <c r="K1609" s="228" t="s">
        <v>177</v>
      </c>
      <c r="L1609" s="44"/>
      <c r="M1609" s="233" t="s">
        <v>1</v>
      </c>
      <c r="N1609" s="234" t="s">
        <v>41</v>
      </c>
      <c r="O1609" s="91"/>
      <c r="P1609" s="235">
        <f>O1609*H1609</f>
        <v>0</v>
      </c>
      <c r="Q1609" s="235">
        <v>0.00088000000000000003</v>
      </c>
      <c r="R1609" s="235">
        <f>Q1609*H1609</f>
        <v>0.029515200000000002</v>
      </c>
      <c r="S1609" s="235">
        <v>0</v>
      </c>
      <c r="T1609" s="236">
        <f>S1609*H1609</f>
        <v>0</v>
      </c>
      <c r="U1609" s="38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R1609" s="237" t="s">
        <v>272</v>
      </c>
      <c r="AT1609" s="237" t="s">
        <v>173</v>
      </c>
      <c r="AU1609" s="237" t="s">
        <v>85</v>
      </c>
      <c r="AY1609" s="17" t="s">
        <v>171</v>
      </c>
      <c r="BE1609" s="238">
        <f>IF(N1609="základní",J1609,0)</f>
        <v>0</v>
      </c>
      <c r="BF1609" s="238">
        <f>IF(N1609="snížená",J1609,0)</f>
        <v>0</v>
      </c>
      <c r="BG1609" s="238">
        <f>IF(N1609="zákl. přenesená",J1609,0)</f>
        <v>0</v>
      </c>
      <c r="BH1609" s="238">
        <f>IF(N1609="sníž. přenesená",J1609,0)</f>
        <v>0</v>
      </c>
      <c r="BI1609" s="238">
        <f>IF(N1609="nulová",J1609,0)</f>
        <v>0</v>
      </c>
      <c r="BJ1609" s="17" t="s">
        <v>83</v>
      </c>
      <c r="BK1609" s="238">
        <f>ROUND(I1609*H1609,2)</f>
        <v>0</v>
      </c>
      <c r="BL1609" s="17" t="s">
        <v>272</v>
      </c>
      <c r="BM1609" s="237" t="s">
        <v>1623</v>
      </c>
    </row>
    <row r="1610" s="2" customFormat="1">
      <c r="A1610" s="38"/>
      <c r="B1610" s="39"/>
      <c r="C1610" s="40"/>
      <c r="D1610" s="239" t="s">
        <v>180</v>
      </c>
      <c r="E1610" s="40"/>
      <c r="F1610" s="240" t="s">
        <v>1624</v>
      </c>
      <c r="G1610" s="40"/>
      <c r="H1610" s="40"/>
      <c r="I1610" s="241"/>
      <c r="J1610" s="40"/>
      <c r="K1610" s="40"/>
      <c r="L1610" s="44"/>
      <c r="M1610" s="242"/>
      <c r="N1610" s="243"/>
      <c r="O1610" s="91"/>
      <c r="P1610" s="91"/>
      <c r="Q1610" s="91"/>
      <c r="R1610" s="91"/>
      <c r="S1610" s="91"/>
      <c r="T1610" s="92"/>
      <c r="U1610" s="38"/>
      <c r="V1610" s="38"/>
      <c r="W1610" s="38"/>
      <c r="X1610" s="38"/>
      <c r="Y1610" s="38"/>
      <c r="Z1610" s="38"/>
      <c r="AA1610" s="38"/>
      <c r="AB1610" s="38"/>
      <c r="AC1610" s="38"/>
      <c r="AD1610" s="38"/>
      <c r="AE1610" s="38"/>
      <c r="AT1610" s="17" t="s">
        <v>180</v>
      </c>
      <c r="AU1610" s="17" t="s">
        <v>85</v>
      </c>
    </row>
    <row r="1611" s="2" customFormat="1">
      <c r="A1611" s="38"/>
      <c r="B1611" s="39"/>
      <c r="C1611" s="40"/>
      <c r="D1611" s="246" t="s">
        <v>243</v>
      </c>
      <c r="E1611" s="40"/>
      <c r="F1611" s="266" t="s">
        <v>1595</v>
      </c>
      <c r="G1611" s="40"/>
      <c r="H1611" s="40"/>
      <c r="I1611" s="241"/>
      <c r="J1611" s="40"/>
      <c r="K1611" s="40"/>
      <c r="L1611" s="44"/>
      <c r="M1611" s="242"/>
      <c r="N1611" s="243"/>
      <c r="O1611" s="91"/>
      <c r="P1611" s="91"/>
      <c r="Q1611" s="91"/>
      <c r="R1611" s="91"/>
      <c r="S1611" s="91"/>
      <c r="T1611" s="92"/>
      <c r="U1611" s="38"/>
      <c r="V1611" s="38"/>
      <c r="W1611" s="38"/>
      <c r="X1611" s="38"/>
      <c r="Y1611" s="38"/>
      <c r="Z1611" s="38"/>
      <c r="AA1611" s="38"/>
      <c r="AB1611" s="38"/>
      <c r="AC1611" s="38"/>
      <c r="AD1611" s="38"/>
      <c r="AE1611" s="38"/>
      <c r="AT1611" s="17" t="s">
        <v>243</v>
      </c>
      <c r="AU1611" s="17" t="s">
        <v>85</v>
      </c>
    </row>
    <row r="1612" s="13" customFormat="1">
      <c r="A1612" s="13"/>
      <c r="B1612" s="244"/>
      <c r="C1612" s="245"/>
      <c r="D1612" s="246" t="s">
        <v>182</v>
      </c>
      <c r="E1612" s="247" t="s">
        <v>1</v>
      </c>
      <c r="F1612" s="248" t="s">
        <v>1605</v>
      </c>
      <c r="G1612" s="245"/>
      <c r="H1612" s="247" t="s">
        <v>1</v>
      </c>
      <c r="I1612" s="249"/>
      <c r="J1612" s="245"/>
      <c r="K1612" s="245"/>
      <c r="L1612" s="250"/>
      <c r="M1612" s="251"/>
      <c r="N1612" s="252"/>
      <c r="O1612" s="252"/>
      <c r="P1612" s="252"/>
      <c r="Q1612" s="252"/>
      <c r="R1612" s="252"/>
      <c r="S1612" s="252"/>
      <c r="T1612" s="25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254" t="s">
        <v>182</v>
      </c>
      <c r="AU1612" s="254" t="s">
        <v>85</v>
      </c>
      <c r="AV1612" s="13" t="s">
        <v>83</v>
      </c>
      <c r="AW1612" s="13" t="s">
        <v>34</v>
      </c>
      <c r="AX1612" s="13" t="s">
        <v>76</v>
      </c>
      <c r="AY1612" s="254" t="s">
        <v>171</v>
      </c>
    </row>
    <row r="1613" s="13" customFormat="1">
      <c r="A1613" s="13"/>
      <c r="B1613" s="244"/>
      <c r="C1613" s="245"/>
      <c r="D1613" s="246" t="s">
        <v>182</v>
      </c>
      <c r="E1613" s="247" t="s">
        <v>1</v>
      </c>
      <c r="F1613" s="248" t="s">
        <v>1606</v>
      </c>
      <c r="G1613" s="245"/>
      <c r="H1613" s="247" t="s">
        <v>1</v>
      </c>
      <c r="I1613" s="249"/>
      <c r="J1613" s="245"/>
      <c r="K1613" s="245"/>
      <c r="L1613" s="250"/>
      <c r="M1613" s="251"/>
      <c r="N1613" s="252"/>
      <c r="O1613" s="252"/>
      <c r="P1613" s="252"/>
      <c r="Q1613" s="252"/>
      <c r="R1613" s="252"/>
      <c r="S1613" s="252"/>
      <c r="T1613" s="25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54" t="s">
        <v>182</v>
      </c>
      <c r="AU1613" s="254" t="s">
        <v>85</v>
      </c>
      <c r="AV1613" s="13" t="s">
        <v>83</v>
      </c>
      <c r="AW1613" s="13" t="s">
        <v>34</v>
      </c>
      <c r="AX1613" s="13" t="s">
        <v>76</v>
      </c>
      <c r="AY1613" s="254" t="s">
        <v>171</v>
      </c>
    </row>
    <row r="1614" s="13" customFormat="1">
      <c r="A1614" s="13"/>
      <c r="B1614" s="244"/>
      <c r="C1614" s="245"/>
      <c r="D1614" s="246" t="s">
        <v>182</v>
      </c>
      <c r="E1614" s="247" t="s">
        <v>1</v>
      </c>
      <c r="F1614" s="248" t="s">
        <v>184</v>
      </c>
      <c r="G1614" s="245"/>
      <c r="H1614" s="247" t="s">
        <v>1</v>
      </c>
      <c r="I1614" s="249"/>
      <c r="J1614" s="245"/>
      <c r="K1614" s="245"/>
      <c r="L1614" s="250"/>
      <c r="M1614" s="251"/>
      <c r="N1614" s="252"/>
      <c r="O1614" s="252"/>
      <c r="P1614" s="252"/>
      <c r="Q1614" s="252"/>
      <c r="R1614" s="252"/>
      <c r="S1614" s="252"/>
      <c r="T1614" s="25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54" t="s">
        <v>182</v>
      </c>
      <c r="AU1614" s="254" t="s">
        <v>85</v>
      </c>
      <c r="AV1614" s="13" t="s">
        <v>83</v>
      </c>
      <c r="AW1614" s="13" t="s">
        <v>34</v>
      </c>
      <c r="AX1614" s="13" t="s">
        <v>76</v>
      </c>
      <c r="AY1614" s="254" t="s">
        <v>171</v>
      </c>
    </row>
    <row r="1615" s="13" customFormat="1">
      <c r="A1615" s="13"/>
      <c r="B1615" s="244"/>
      <c r="C1615" s="245"/>
      <c r="D1615" s="246" t="s">
        <v>182</v>
      </c>
      <c r="E1615" s="247" t="s">
        <v>1</v>
      </c>
      <c r="F1615" s="248" t="s">
        <v>1625</v>
      </c>
      <c r="G1615" s="245"/>
      <c r="H1615" s="247" t="s">
        <v>1</v>
      </c>
      <c r="I1615" s="249"/>
      <c r="J1615" s="245"/>
      <c r="K1615" s="245"/>
      <c r="L1615" s="250"/>
      <c r="M1615" s="251"/>
      <c r="N1615" s="252"/>
      <c r="O1615" s="252"/>
      <c r="P1615" s="252"/>
      <c r="Q1615" s="252"/>
      <c r="R1615" s="252"/>
      <c r="S1615" s="252"/>
      <c r="T1615" s="25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54" t="s">
        <v>182</v>
      </c>
      <c r="AU1615" s="254" t="s">
        <v>85</v>
      </c>
      <c r="AV1615" s="13" t="s">
        <v>83</v>
      </c>
      <c r="AW1615" s="13" t="s">
        <v>34</v>
      </c>
      <c r="AX1615" s="13" t="s">
        <v>76</v>
      </c>
      <c r="AY1615" s="254" t="s">
        <v>171</v>
      </c>
    </row>
    <row r="1616" s="13" customFormat="1">
      <c r="A1616" s="13"/>
      <c r="B1616" s="244"/>
      <c r="C1616" s="245"/>
      <c r="D1616" s="246" t="s">
        <v>182</v>
      </c>
      <c r="E1616" s="247" t="s">
        <v>1</v>
      </c>
      <c r="F1616" s="248" t="s">
        <v>845</v>
      </c>
      <c r="G1616" s="245"/>
      <c r="H1616" s="247" t="s">
        <v>1</v>
      </c>
      <c r="I1616" s="249"/>
      <c r="J1616" s="245"/>
      <c r="K1616" s="245"/>
      <c r="L1616" s="250"/>
      <c r="M1616" s="251"/>
      <c r="N1616" s="252"/>
      <c r="O1616" s="252"/>
      <c r="P1616" s="252"/>
      <c r="Q1616" s="252"/>
      <c r="R1616" s="252"/>
      <c r="S1616" s="252"/>
      <c r="T1616" s="25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54" t="s">
        <v>182</v>
      </c>
      <c r="AU1616" s="254" t="s">
        <v>85</v>
      </c>
      <c r="AV1616" s="13" t="s">
        <v>83</v>
      </c>
      <c r="AW1616" s="13" t="s">
        <v>34</v>
      </c>
      <c r="AX1616" s="13" t="s">
        <v>76</v>
      </c>
      <c r="AY1616" s="254" t="s">
        <v>171</v>
      </c>
    </row>
    <row r="1617" s="14" customFormat="1">
      <c r="A1617" s="14"/>
      <c r="B1617" s="255"/>
      <c r="C1617" s="256"/>
      <c r="D1617" s="246" t="s">
        <v>182</v>
      </c>
      <c r="E1617" s="257" t="s">
        <v>1</v>
      </c>
      <c r="F1617" s="258" t="s">
        <v>846</v>
      </c>
      <c r="G1617" s="256"/>
      <c r="H1617" s="259">
        <v>16.77</v>
      </c>
      <c r="I1617" s="260"/>
      <c r="J1617" s="256"/>
      <c r="K1617" s="256"/>
      <c r="L1617" s="261"/>
      <c r="M1617" s="262"/>
      <c r="N1617" s="263"/>
      <c r="O1617" s="263"/>
      <c r="P1617" s="263"/>
      <c r="Q1617" s="263"/>
      <c r="R1617" s="263"/>
      <c r="S1617" s="263"/>
      <c r="T1617" s="26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T1617" s="265" t="s">
        <v>182</v>
      </c>
      <c r="AU1617" s="265" t="s">
        <v>85</v>
      </c>
      <c r="AV1617" s="14" t="s">
        <v>85</v>
      </c>
      <c r="AW1617" s="14" t="s">
        <v>34</v>
      </c>
      <c r="AX1617" s="14" t="s">
        <v>76</v>
      </c>
      <c r="AY1617" s="265" t="s">
        <v>171</v>
      </c>
    </row>
    <row r="1618" s="13" customFormat="1">
      <c r="A1618" s="13"/>
      <c r="B1618" s="244"/>
      <c r="C1618" s="245"/>
      <c r="D1618" s="246" t="s">
        <v>182</v>
      </c>
      <c r="E1618" s="247" t="s">
        <v>1</v>
      </c>
      <c r="F1618" s="248" t="s">
        <v>184</v>
      </c>
      <c r="G1618" s="245"/>
      <c r="H1618" s="247" t="s">
        <v>1</v>
      </c>
      <c r="I1618" s="249"/>
      <c r="J1618" s="245"/>
      <c r="K1618" s="245"/>
      <c r="L1618" s="250"/>
      <c r="M1618" s="251"/>
      <c r="N1618" s="252"/>
      <c r="O1618" s="252"/>
      <c r="P1618" s="252"/>
      <c r="Q1618" s="252"/>
      <c r="R1618" s="252"/>
      <c r="S1618" s="252"/>
      <c r="T1618" s="25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54" t="s">
        <v>182</v>
      </c>
      <c r="AU1618" s="254" t="s">
        <v>85</v>
      </c>
      <c r="AV1618" s="13" t="s">
        <v>83</v>
      </c>
      <c r="AW1618" s="13" t="s">
        <v>34</v>
      </c>
      <c r="AX1618" s="13" t="s">
        <v>76</v>
      </c>
      <c r="AY1618" s="254" t="s">
        <v>171</v>
      </c>
    </row>
    <row r="1619" s="13" customFormat="1">
      <c r="A1619" s="13"/>
      <c r="B1619" s="244"/>
      <c r="C1619" s="245"/>
      <c r="D1619" s="246" t="s">
        <v>182</v>
      </c>
      <c r="E1619" s="247" t="s">
        <v>1</v>
      </c>
      <c r="F1619" s="248" t="s">
        <v>1626</v>
      </c>
      <c r="G1619" s="245"/>
      <c r="H1619" s="247" t="s">
        <v>1</v>
      </c>
      <c r="I1619" s="249"/>
      <c r="J1619" s="245"/>
      <c r="K1619" s="245"/>
      <c r="L1619" s="250"/>
      <c r="M1619" s="251"/>
      <c r="N1619" s="252"/>
      <c r="O1619" s="252"/>
      <c r="P1619" s="252"/>
      <c r="Q1619" s="252"/>
      <c r="R1619" s="252"/>
      <c r="S1619" s="252"/>
      <c r="T1619" s="25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54" t="s">
        <v>182</v>
      </c>
      <c r="AU1619" s="254" t="s">
        <v>85</v>
      </c>
      <c r="AV1619" s="13" t="s">
        <v>83</v>
      </c>
      <c r="AW1619" s="13" t="s">
        <v>34</v>
      </c>
      <c r="AX1619" s="13" t="s">
        <v>76</v>
      </c>
      <c r="AY1619" s="254" t="s">
        <v>171</v>
      </c>
    </row>
    <row r="1620" s="13" customFormat="1">
      <c r="A1620" s="13"/>
      <c r="B1620" s="244"/>
      <c r="C1620" s="245"/>
      <c r="D1620" s="246" t="s">
        <v>182</v>
      </c>
      <c r="E1620" s="247" t="s">
        <v>1</v>
      </c>
      <c r="F1620" s="248" t="s">
        <v>845</v>
      </c>
      <c r="G1620" s="245"/>
      <c r="H1620" s="247" t="s">
        <v>1</v>
      </c>
      <c r="I1620" s="249"/>
      <c r="J1620" s="245"/>
      <c r="K1620" s="245"/>
      <c r="L1620" s="250"/>
      <c r="M1620" s="251"/>
      <c r="N1620" s="252"/>
      <c r="O1620" s="252"/>
      <c r="P1620" s="252"/>
      <c r="Q1620" s="252"/>
      <c r="R1620" s="252"/>
      <c r="S1620" s="252"/>
      <c r="T1620" s="25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54" t="s">
        <v>182</v>
      </c>
      <c r="AU1620" s="254" t="s">
        <v>85</v>
      </c>
      <c r="AV1620" s="13" t="s">
        <v>83</v>
      </c>
      <c r="AW1620" s="13" t="s">
        <v>34</v>
      </c>
      <c r="AX1620" s="13" t="s">
        <v>76</v>
      </c>
      <c r="AY1620" s="254" t="s">
        <v>171</v>
      </c>
    </row>
    <row r="1621" s="14" customFormat="1">
      <c r="A1621" s="14"/>
      <c r="B1621" s="255"/>
      <c r="C1621" s="256"/>
      <c r="D1621" s="246" t="s">
        <v>182</v>
      </c>
      <c r="E1621" s="257" t="s">
        <v>1</v>
      </c>
      <c r="F1621" s="258" t="s">
        <v>846</v>
      </c>
      <c r="G1621" s="256"/>
      <c r="H1621" s="259">
        <v>16.77</v>
      </c>
      <c r="I1621" s="260"/>
      <c r="J1621" s="256"/>
      <c r="K1621" s="256"/>
      <c r="L1621" s="261"/>
      <c r="M1621" s="262"/>
      <c r="N1621" s="263"/>
      <c r="O1621" s="263"/>
      <c r="P1621" s="263"/>
      <c r="Q1621" s="263"/>
      <c r="R1621" s="263"/>
      <c r="S1621" s="263"/>
      <c r="T1621" s="26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65" t="s">
        <v>182</v>
      </c>
      <c r="AU1621" s="265" t="s">
        <v>85</v>
      </c>
      <c r="AV1621" s="14" t="s">
        <v>85</v>
      </c>
      <c r="AW1621" s="14" t="s">
        <v>34</v>
      </c>
      <c r="AX1621" s="14" t="s">
        <v>76</v>
      </c>
      <c r="AY1621" s="265" t="s">
        <v>171</v>
      </c>
    </row>
    <row r="1622" s="2" customFormat="1" ht="37.8" customHeight="1">
      <c r="A1622" s="38"/>
      <c r="B1622" s="39"/>
      <c r="C1622" s="226" t="s">
        <v>1627</v>
      </c>
      <c r="D1622" s="226" t="s">
        <v>173</v>
      </c>
      <c r="E1622" s="227" t="s">
        <v>1628</v>
      </c>
      <c r="F1622" s="228" t="s">
        <v>1629</v>
      </c>
      <c r="G1622" s="229" t="s">
        <v>292</v>
      </c>
      <c r="H1622" s="230">
        <v>31.280000000000001</v>
      </c>
      <c r="I1622" s="231"/>
      <c r="J1622" s="232">
        <f>ROUND(I1622*H1622,2)</f>
        <v>0</v>
      </c>
      <c r="K1622" s="228" t="s">
        <v>1</v>
      </c>
      <c r="L1622" s="44"/>
      <c r="M1622" s="233" t="s">
        <v>1</v>
      </c>
      <c r="N1622" s="234" t="s">
        <v>41</v>
      </c>
      <c r="O1622" s="91"/>
      <c r="P1622" s="235">
        <f>O1622*H1622</f>
        <v>0</v>
      </c>
      <c r="Q1622" s="235">
        <v>0.00093999999999999997</v>
      </c>
      <c r="R1622" s="235">
        <f>Q1622*H1622</f>
        <v>0.029403200000000001</v>
      </c>
      <c r="S1622" s="235">
        <v>0</v>
      </c>
      <c r="T1622" s="236">
        <f>S1622*H1622</f>
        <v>0</v>
      </c>
      <c r="U1622" s="38"/>
      <c r="V1622" s="38"/>
      <c r="W1622" s="38"/>
      <c r="X1622" s="38"/>
      <c r="Y1622" s="38"/>
      <c r="Z1622" s="38"/>
      <c r="AA1622" s="38"/>
      <c r="AB1622" s="38"/>
      <c r="AC1622" s="38"/>
      <c r="AD1622" s="38"/>
      <c r="AE1622" s="38"/>
      <c r="AR1622" s="237" t="s">
        <v>272</v>
      </c>
      <c r="AT1622" s="237" t="s">
        <v>173</v>
      </c>
      <c r="AU1622" s="237" t="s">
        <v>85</v>
      </c>
      <c r="AY1622" s="17" t="s">
        <v>171</v>
      </c>
      <c r="BE1622" s="238">
        <f>IF(N1622="základní",J1622,0)</f>
        <v>0</v>
      </c>
      <c r="BF1622" s="238">
        <f>IF(N1622="snížená",J1622,0)</f>
        <v>0</v>
      </c>
      <c r="BG1622" s="238">
        <f>IF(N1622="zákl. přenesená",J1622,0)</f>
        <v>0</v>
      </c>
      <c r="BH1622" s="238">
        <f>IF(N1622="sníž. přenesená",J1622,0)</f>
        <v>0</v>
      </c>
      <c r="BI1622" s="238">
        <f>IF(N1622="nulová",J1622,0)</f>
        <v>0</v>
      </c>
      <c r="BJ1622" s="17" t="s">
        <v>83</v>
      </c>
      <c r="BK1622" s="238">
        <f>ROUND(I1622*H1622,2)</f>
        <v>0</v>
      </c>
      <c r="BL1622" s="17" t="s">
        <v>272</v>
      </c>
      <c r="BM1622" s="237" t="s">
        <v>1630</v>
      </c>
    </row>
    <row r="1623" s="13" customFormat="1">
      <c r="A1623" s="13"/>
      <c r="B1623" s="244"/>
      <c r="C1623" s="245"/>
      <c r="D1623" s="246" t="s">
        <v>182</v>
      </c>
      <c r="E1623" s="247" t="s">
        <v>1</v>
      </c>
      <c r="F1623" s="248" t="s">
        <v>1605</v>
      </c>
      <c r="G1623" s="245"/>
      <c r="H1623" s="247" t="s">
        <v>1</v>
      </c>
      <c r="I1623" s="249"/>
      <c r="J1623" s="245"/>
      <c r="K1623" s="245"/>
      <c r="L1623" s="250"/>
      <c r="M1623" s="251"/>
      <c r="N1623" s="252"/>
      <c r="O1623" s="252"/>
      <c r="P1623" s="252"/>
      <c r="Q1623" s="252"/>
      <c r="R1623" s="252"/>
      <c r="S1623" s="252"/>
      <c r="T1623" s="25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54" t="s">
        <v>182</v>
      </c>
      <c r="AU1623" s="254" t="s">
        <v>85</v>
      </c>
      <c r="AV1623" s="13" t="s">
        <v>83</v>
      </c>
      <c r="AW1623" s="13" t="s">
        <v>34</v>
      </c>
      <c r="AX1623" s="13" t="s">
        <v>76</v>
      </c>
      <c r="AY1623" s="254" t="s">
        <v>171</v>
      </c>
    </row>
    <row r="1624" s="13" customFormat="1">
      <c r="A1624" s="13"/>
      <c r="B1624" s="244"/>
      <c r="C1624" s="245"/>
      <c r="D1624" s="246" t="s">
        <v>182</v>
      </c>
      <c r="E1624" s="247" t="s">
        <v>1</v>
      </c>
      <c r="F1624" s="248" t="s">
        <v>1606</v>
      </c>
      <c r="G1624" s="245"/>
      <c r="H1624" s="247" t="s">
        <v>1</v>
      </c>
      <c r="I1624" s="249"/>
      <c r="J1624" s="245"/>
      <c r="K1624" s="245"/>
      <c r="L1624" s="250"/>
      <c r="M1624" s="251"/>
      <c r="N1624" s="252"/>
      <c r="O1624" s="252"/>
      <c r="P1624" s="252"/>
      <c r="Q1624" s="252"/>
      <c r="R1624" s="252"/>
      <c r="S1624" s="252"/>
      <c r="T1624" s="25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54" t="s">
        <v>182</v>
      </c>
      <c r="AU1624" s="254" t="s">
        <v>85</v>
      </c>
      <c r="AV1624" s="13" t="s">
        <v>83</v>
      </c>
      <c r="AW1624" s="13" t="s">
        <v>34</v>
      </c>
      <c r="AX1624" s="13" t="s">
        <v>76</v>
      </c>
      <c r="AY1624" s="254" t="s">
        <v>171</v>
      </c>
    </row>
    <row r="1625" s="13" customFormat="1">
      <c r="A1625" s="13"/>
      <c r="B1625" s="244"/>
      <c r="C1625" s="245"/>
      <c r="D1625" s="246" t="s">
        <v>182</v>
      </c>
      <c r="E1625" s="247" t="s">
        <v>1</v>
      </c>
      <c r="F1625" s="248" t="s">
        <v>184</v>
      </c>
      <c r="G1625" s="245"/>
      <c r="H1625" s="247" t="s">
        <v>1</v>
      </c>
      <c r="I1625" s="249"/>
      <c r="J1625" s="245"/>
      <c r="K1625" s="245"/>
      <c r="L1625" s="250"/>
      <c r="M1625" s="251"/>
      <c r="N1625" s="252"/>
      <c r="O1625" s="252"/>
      <c r="P1625" s="252"/>
      <c r="Q1625" s="252"/>
      <c r="R1625" s="252"/>
      <c r="S1625" s="252"/>
      <c r="T1625" s="25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54" t="s">
        <v>182</v>
      </c>
      <c r="AU1625" s="254" t="s">
        <v>85</v>
      </c>
      <c r="AV1625" s="13" t="s">
        <v>83</v>
      </c>
      <c r="AW1625" s="13" t="s">
        <v>34</v>
      </c>
      <c r="AX1625" s="13" t="s">
        <v>76</v>
      </c>
      <c r="AY1625" s="254" t="s">
        <v>171</v>
      </c>
    </row>
    <row r="1626" s="13" customFormat="1">
      <c r="A1626" s="13"/>
      <c r="B1626" s="244"/>
      <c r="C1626" s="245"/>
      <c r="D1626" s="246" t="s">
        <v>182</v>
      </c>
      <c r="E1626" s="247" t="s">
        <v>1</v>
      </c>
      <c r="F1626" s="248" t="s">
        <v>1625</v>
      </c>
      <c r="G1626" s="245"/>
      <c r="H1626" s="247" t="s">
        <v>1</v>
      </c>
      <c r="I1626" s="249"/>
      <c r="J1626" s="245"/>
      <c r="K1626" s="245"/>
      <c r="L1626" s="250"/>
      <c r="M1626" s="251"/>
      <c r="N1626" s="252"/>
      <c r="O1626" s="252"/>
      <c r="P1626" s="252"/>
      <c r="Q1626" s="252"/>
      <c r="R1626" s="252"/>
      <c r="S1626" s="252"/>
      <c r="T1626" s="25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54" t="s">
        <v>182</v>
      </c>
      <c r="AU1626" s="254" t="s">
        <v>85</v>
      </c>
      <c r="AV1626" s="13" t="s">
        <v>83</v>
      </c>
      <c r="AW1626" s="13" t="s">
        <v>34</v>
      </c>
      <c r="AX1626" s="13" t="s">
        <v>76</v>
      </c>
      <c r="AY1626" s="254" t="s">
        <v>171</v>
      </c>
    </row>
    <row r="1627" s="13" customFormat="1">
      <c r="A1627" s="13"/>
      <c r="B1627" s="244"/>
      <c r="C1627" s="245"/>
      <c r="D1627" s="246" t="s">
        <v>182</v>
      </c>
      <c r="E1627" s="247" t="s">
        <v>1</v>
      </c>
      <c r="F1627" s="248" t="s">
        <v>845</v>
      </c>
      <c r="G1627" s="245"/>
      <c r="H1627" s="247" t="s">
        <v>1</v>
      </c>
      <c r="I1627" s="249"/>
      <c r="J1627" s="245"/>
      <c r="K1627" s="245"/>
      <c r="L1627" s="250"/>
      <c r="M1627" s="251"/>
      <c r="N1627" s="252"/>
      <c r="O1627" s="252"/>
      <c r="P1627" s="252"/>
      <c r="Q1627" s="252"/>
      <c r="R1627" s="252"/>
      <c r="S1627" s="252"/>
      <c r="T1627" s="25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54" t="s">
        <v>182</v>
      </c>
      <c r="AU1627" s="254" t="s">
        <v>85</v>
      </c>
      <c r="AV1627" s="13" t="s">
        <v>83</v>
      </c>
      <c r="AW1627" s="13" t="s">
        <v>34</v>
      </c>
      <c r="AX1627" s="13" t="s">
        <v>76</v>
      </c>
      <c r="AY1627" s="254" t="s">
        <v>171</v>
      </c>
    </row>
    <row r="1628" s="14" customFormat="1">
      <c r="A1628" s="14"/>
      <c r="B1628" s="255"/>
      <c r="C1628" s="256"/>
      <c r="D1628" s="246" t="s">
        <v>182</v>
      </c>
      <c r="E1628" s="257" t="s">
        <v>1</v>
      </c>
      <c r="F1628" s="258" t="s">
        <v>1580</v>
      </c>
      <c r="G1628" s="256"/>
      <c r="H1628" s="259">
        <v>13.119999999999999</v>
      </c>
      <c r="I1628" s="260"/>
      <c r="J1628" s="256"/>
      <c r="K1628" s="256"/>
      <c r="L1628" s="261"/>
      <c r="M1628" s="262"/>
      <c r="N1628" s="263"/>
      <c r="O1628" s="263"/>
      <c r="P1628" s="263"/>
      <c r="Q1628" s="263"/>
      <c r="R1628" s="263"/>
      <c r="S1628" s="263"/>
      <c r="T1628" s="264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65" t="s">
        <v>182</v>
      </c>
      <c r="AU1628" s="265" t="s">
        <v>85</v>
      </c>
      <c r="AV1628" s="14" t="s">
        <v>85</v>
      </c>
      <c r="AW1628" s="14" t="s">
        <v>34</v>
      </c>
      <c r="AX1628" s="14" t="s">
        <v>76</v>
      </c>
      <c r="AY1628" s="265" t="s">
        <v>171</v>
      </c>
    </row>
    <row r="1629" s="14" customFormat="1">
      <c r="A1629" s="14"/>
      <c r="B1629" s="255"/>
      <c r="C1629" s="256"/>
      <c r="D1629" s="246" t="s">
        <v>182</v>
      </c>
      <c r="E1629" s="257" t="s">
        <v>1</v>
      </c>
      <c r="F1629" s="258" t="s">
        <v>1581</v>
      </c>
      <c r="G1629" s="256"/>
      <c r="H1629" s="259">
        <v>1.6799999999999999</v>
      </c>
      <c r="I1629" s="260"/>
      <c r="J1629" s="256"/>
      <c r="K1629" s="256"/>
      <c r="L1629" s="261"/>
      <c r="M1629" s="262"/>
      <c r="N1629" s="263"/>
      <c r="O1629" s="263"/>
      <c r="P1629" s="263"/>
      <c r="Q1629" s="263"/>
      <c r="R1629" s="263"/>
      <c r="S1629" s="263"/>
      <c r="T1629" s="264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65" t="s">
        <v>182</v>
      </c>
      <c r="AU1629" s="265" t="s">
        <v>85</v>
      </c>
      <c r="AV1629" s="14" t="s">
        <v>85</v>
      </c>
      <c r="AW1629" s="14" t="s">
        <v>34</v>
      </c>
      <c r="AX1629" s="14" t="s">
        <v>76</v>
      </c>
      <c r="AY1629" s="265" t="s">
        <v>171</v>
      </c>
    </row>
    <row r="1630" s="13" customFormat="1">
      <c r="A1630" s="13"/>
      <c r="B1630" s="244"/>
      <c r="C1630" s="245"/>
      <c r="D1630" s="246" t="s">
        <v>182</v>
      </c>
      <c r="E1630" s="247" t="s">
        <v>1</v>
      </c>
      <c r="F1630" s="248" t="s">
        <v>184</v>
      </c>
      <c r="G1630" s="245"/>
      <c r="H1630" s="247" t="s">
        <v>1</v>
      </c>
      <c r="I1630" s="249"/>
      <c r="J1630" s="245"/>
      <c r="K1630" s="245"/>
      <c r="L1630" s="250"/>
      <c r="M1630" s="251"/>
      <c r="N1630" s="252"/>
      <c r="O1630" s="252"/>
      <c r="P1630" s="252"/>
      <c r="Q1630" s="252"/>
      <c r="R1630" s="252"/>
      <c r="S1630" s="252"/>
      <c r="T1630" s="25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54" t="s">
        <v>182</v>
      </c>
      <c r="AU1630" s="254" t="s">
        <v>85</v>
      </c>
      <c r="AV1630" s="13" t="s">
        <v>83</v>
      </c>
      <c r="AW1630" s="13" t="s">
        <v>34</v>
      </c>
      <c r="AX1630" s="13" t="s">
        <v>76</v>
      </c>
      <c r="AY1630" s="254" t="s">
        <v>171</v>
      </c>
    </row>
    <row r="1631" s="13" customFormat="1">
      <c r="A1631" s="13"/>
      <c r="B1631" s="244"/>
      <c r="C1631" s="245"/>
      <c r="D1631" s="246" t="s">
        <v>182</v>
      </c>
      <c r="E1631" s="247" t="s">
        <v>1</v>
      </c>
      <c r="F1631" s="248" t="s">
        <v>1626</v>
      </c>
      <c r="G1631" s="245"/>
      <c r="H1631" s="247" t="s">
        <v>1</v>
      </c>
      <c r="I1631" s="249"/>
      <c r="J1631" s="245"/>
      <c r="K1631" s="245"/>
      <c r="L1631" s="250"/>
      <c r="M1631" s="251"/>
      <c r="N1631" s="252"/>
      <c r="O1631" s="252"/>
      <c r="P1631" s="252"/>
      <c r="Q1631" s="252"/>
      <c r="R1631" s="252"/>
      <c r="S1631" s="252"/>
      <c r="T1631" s="25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54" t="s">
        <v>182</v>
      </c>
      <c r="AU1631" s="254" t="s">
        <v>85</v>
      </c>
      <c r="AV1631" s="13" t="s">
        <v>83</v>
      </c>
      <c r="AW1631" s="13" t="s">
        <v>34</v>
      </c>
      <c r="AX1631" s="13" t="s">
        <v>76</v>
      </c>
      <c r="AY1631" s="254" t="s">
        <v>171</v>
      </c>
    </row>
    <row r="1632" s="13" customFormat="1">
      <c r="A1632" s="13"/>
      <c r="B1632" s="244"/>
      <c r="C1632" s="245"/>
      <c r="D1632" s="246" t="s">
        <v>182</v>
      </c>
      <c r="E1632" s="247" t="s">
        <v>1</v>
      </c>
      <c r="F1632" s="248" t="s">
        <v>845</v>
      </c>
      <c r="G1632" s="245"/>
      <c r="H1632" s="247" t="s">
        <v>1</v>
      </c>
      <c r="I1632" s="249"/>
      <c r="J1632" s="245"/>
      <c r="K1632" s="245"/>
      <c r="L1632" s="250"/>
      <c r="M1632" s="251"/>
      <c r="N1632" s="252"/>
      <c r="O1632" s="252"/>
      <c r="P1632" s="252"/>
      <c r="Q1632" s="252"/>
      <c r="R1632" s="252"/>
      <c r="S1632" s="252"/>
      <c r="T1632" s="25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54" t="s">
        <v>182</v>
      </c>
      <c r="AU1632" s="254" t="s">
        <v>85</v>
      </c>
      <c r="AV1632" s="13" t="s">
        <v>83</v>
      </c>
      <c r="AW1632" s="13" t="s">
        <v>34</v>
      </c>
      <c r="AX1632" s="13" t="s">
        <v>76</v>
      </c>
      <c r="AY1632" s="254" t="s">
        <v>171</v>
      </c>
    </row>
    <row r="1633" s="14" customFormat="1">
      <c r="A1633" s="14"/>
      <c r="B1633" s="255"/>
      <c r="C1633" s="256"/>
      <c r="D1633" s="246" t="s">
        <v>182</v>
      </c>
      <c r="E1633" s="257" t="s">
        <v>1</v>
      </c>
      <c r="F1633" s="258" t="s">
        <v>1580</v>
      </c>
      <c r="G1633" s="256"/>
      <c r="H1633" s="259">
        <v>13.119999999999999</v>
      </c>
      <c r="I1633" s="260"/>
      <c r="J1633" s="256"/>
      <c r="K1633" s="256"/>
      <c r="L1633" s="261"/>
      <c r="M1633" s="262"/>
      <c r="N1633" s="263"/>
      <c r="O1633" s="263"/>
      <c r="P1633" s="263"/>
      <c r="Q1633" s="263"/>
      <c r="R1633" s="263"/>
      <c r="S1633" s="263"/>
      <c r="T1633" s="264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65" t="s">
        <v>182</v>
      </c>
      <c r="AU1633" s="265" t="s">
        <v>85</v>
      </c>
      <c r="AV1633" s="14" t="s">
        <v>85</v>
      </c>
      <c r="AW1633" s="14" t="s">
        <v>34</v>
      </c>
      <c r="AX1633" s="14" t="s">
        <v>76</v>
      </c>
      <c r="AY1633" s="265" t="s">
        <v>171</v>
      </c>
    </row>
    <row r="1634" s="14" customFormat="1">
      <c r="A1634" s="14"/>
      <c r="B1634" s="255"/>
      <c r="C1634" s="256"/>
      <c r="D1634" s="246" t="s">
        <v>182</v>
      </c>
      <c r="E1634" s="257" t="s">
        <v>1</v>
      </c>
      <c r="F1634" s="258" t="s">
        <v>1613</v>
      </c>
      <c r="G1634" s="256"/>
      <c r="H1634" s="259">
        <v>3.3599999999999999</v>
      </c>
      <c r="I1634" s="260"/>
      <c r="J1634" s="256"/>
      <c r="K1634" s="256"/>
      <c r="L1634" s="261"/>
      <c r="M1634" s="262"/>
      <c r="N1634" s="263"/>
      <c r="O1634" s="263"/>
      <c r="P1634" s="263"/>
      <c r="Q1634" s="263"/>
      <c r="R1634" s="263"/>
      <c r="S1634" s="263"/>
      <c r="T1634" s="264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65" t="s">
        <v>182</v>
      </c>
      <c r="AU1634" s="265" t="s">
        <v>85</v>
      </c>
      <c r="AV1634" s="14" t="s">
        <v>85</v>
      </c>
      <c r="AW1634" s="14" t="s">
        <v>34</v>
      </c>
      <c r="AX1634" s="14" t="s">
        <v>76</v>
      </c>
      <c r="AY1634" s="265" t="s">
        <v>171</v>
      </c>
    </row>
    <row r="1635" s="2" customFormat="1" ht="49.05" customHeight="1">
      <c r="A1635" s="38"/>
      <c r="B1635" s="39"/>
      <c r="C1635" s="267" t="s">
        <v>1631</v>
      </c>
      <c r="D1635" s="267" t="s">
        <v>284</v>
      </c>
      <c r="E1635" s="268" t="s">
        <v>1632</v>
      </c>
      <c r="F1635" s="269" t="s">
        <v>1633</v>
      </c>
      <c r="G1635" s="270" t="s">
        <v>292</v>
      </c>
      <c r="H1635" s="271">
        <v>33.25</v>
      </c>
      <c r="I1635" s="272"/>
      <c r="J1635" s="273">
        <f>ROUND(I1635*H1635,2)</f>
        <v>0</v>
      </c>
      <c r="K1635" s="269" t="s">
        <v>177</v>
      </c>
      <c r="L1635" s="274"/>
      <c r="M1635" s="275" t="s">
        <v>1</v>
      </c>
      <c r="N1635" s="276" t="s">
        <v>41</v>
      </c>
      <c r="O1635" s="91"/>
      <c r="P1635" s="235">
        <f>O1635*H1635</f>
        <v>0</v>
      </c>
      <c r="Q1635" s="235">
        <v>0.0044000000000000003</v>
      </c>
      <c r="R1635" s="235">
        <f>Q1635*H1635</f>
        <v>0.14630000000000001</v>
      </c>
      <c r="S1635" s="235">
        <v>0</v>
      </c>
      <c r="T1635" s="236">
        <f>S1635*H1635</f>
        <v>0</v>
      </c>
      <c r="U1635" s="38"/>
      <c r="V1635" s="38"/>
      <c r="W1635" s="38"/>
      <c r="X1635" s="38"/>
      <c r="Y1635" s="38"/>
      <c r="Z1635" s="38"/>
      <c r="AA1635" s="38"/>
      <c r="AB1635" s="38"/>
      <c r="AC1635" s="38"/>
      <c r="AD1635" s="38"/>
      <c r="AE1635" s="38"/>
      <c r="AR1635" s="237" t="s">
        <v>381</v>
      </c>
      <c r="AT1635" s="237" t="s">
        <v>284</v>
      </c>
      <c r="AU1635" s="237" t="s">
        <v>85</v>
      </c>
      <c r="AY1635" s="17" t="s">
        <v>171</v>
      </c>
      <c r="BE1635" s="238">
        <f>IF(N1635="základní",J1635,0)</f>
        <v>0</v>
      </c>
      <c r="BF1635" s="238">
        <f>IF(N1635="snížená",J1635,0)</f>
        <v>0</v>
      </c>
      <c r="BG1635" s="238">
        <f>IF(N1635="zákl. přenesená",J1635,0)</f>
        <v>0</v>
      </c>
      <c r="BH1635" s="238">
        <f>IF(N1635="sníž. přenesená",J1635,0)</f>
        <v>0</v>
      </c>
      <c r="BI1635" s="238">
        <f>IF(N1635="nulová",J1635,0)</f>
        <v>0</v>
      </c>
      <c r="BJ1635" s="17" t="s">
        <v>83</v>
      </c>
      <c r="BK1635" s="238">
        <f>ROUND(I1635*H1635,2)</f>
        <v>0</v>
      </c>
      <c r="BL1635" s="17" t="s">
        <v>272</v>
      </c>
      <c r="BM1635" s="237" t="s">
        <v>1634</v>
      </c>
    </row>
    <row r="1636" s="13" customFormat="1">
      <c r="A1636" s="13"/>
      <c r="B1636" s="244"/>
      <c r="C1636" s="245"/>
      <c r="D1636" s="246" t="s">
        <v>182</v>
      </c>
      <c r="E1636" s="247" t="s">
        <v>1</v>
      </c>
      <c r="F1636" s="248" t="s">
        <v>236</v>
      </c>
      <c r="G1636" s="245"/>
      <c r="H1636" s="247" t="s">
        <v>1</v>
      </c>
      <c r="I1636" s="249"/>
      <c r="J1636" s="245"/>
      <c r="K1636" s="245"/>
      <c r="L1636" s="250"/>
      <c r="M1636" s="251"/>
      <c r="N1636" s="252"/>
      <c r="O1636" s="252"/>
      <c r="P1636" s="252"/>
      <c r="Q1636" s="252"/>
      <c r="R1636" s="252"/>
      <c r="S1636" s="252"/>
      <c r="T1636" s="25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54" t="s">
        <v>182</v>
      </c>
      <c r="AU1636" s="254" t="s">
        <v>85</v>
      </c>
      <c r="AV1636" s="13" t="s">
        <v>83</v>
      </c>
      <c r="AW1636" s="13" t="s">
        <v>34</v>
      </c>
      <c r="AX1636" s="13" t="s">
        <v>76</v>
      </c>
      <c r="AY1636" s="254" t="s">
        <v>171</v>
      </c>
    </row>
    <row r="1637" s="13" customFormat="1">
      <c r="A1637" s="13"/>
      <c r="B1637" s="244"/>
      <c r="C1637" s="245"/>
      <c r="D1637" s="246" t="s">
        <v>182</v>
      </c>
      <c r="E1637" s="247" t="s">
        <v>1</v>
      </c>
      <c r="F1637" s="248" t="s">
        <v>1533</v>
      </c>
      <c r="G1637" s="245"/>
      <c r="H1637" s="247" t="s">
        <v>1</v>
      </c>
      <c r="I1637" s="249"/>
      <c r="J1637" s="245"/>
      <c r="K1637" s="245"/>
      <c r="L1637" s="250"/>
      <c r="M1637" s="251"/>
      <c r="N1637" s="252"/>
      <c r="O1637" s="252"/>
      <c r="P1637" s="252"/>
      <c r="Q1637" s="252"/>
      <c r="R1637" s="252"/>
      <c r="S1637" s="252"/>
      <c r="T1637" s="25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54" t="s">
        <v>182</v>
      </c>
      <c r="AU1637" s="254" t="s">
        <v>85</v>
      </c>
      <c r="AV1637" s="13" t="s">
        <v>83</v>
      </c>
      <c r="AW1637" s="13" t="s">
        <v>34</v>
      </c>
      <c r="AX1637" s="13" t="s">
        <v>76</v>
      </c>
      <c r="AY1637" s="254" t="s">
        <v>171</v>
      </c>
    </row>
    <row r="1638" s="13" customFormat="1">
      <c r="A1638" s="13"/>
      <c r="B1638" s="244"/>
      <c r="C1638" s="245"/>
      <c r="D1638" s="246" t="s">
        <v>182</v>
      </c>
      <c r="E1638" s="247" t="s">
        <v>1</v>
      </c>
      <c r="F1638" s="248" t="s">
        <v>184</v>
      </c>
      <c r="G1638" s="245"/>
      <c r="H1638" s="247" t="s">
        <v>1</v>
      </c>
      <c r="I1638" s="249"/>
      <c r="J1638" s="245"/>
      <c r="K1638" s="245"/>
      <c r="L1638" s="250"/>
      <c r="M1638" s="251"/>
      <c r="N1638" s="252"/>
      <c r="O1638" s="252"/>
      <c r="P1638" s="252"/>
      <c r="Q1638" s="252"/>
      <c r="R1638" s="252"/>
      <c r="S1638" s="252"/>
      <c r="T1638" s="25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54" t="s">
        <v>182</v>
      </c>
      <c r="AU1638" s="254" t="s">
        <v>85</v>
      </c>
      <c r="AV1638" s="13" t="s">
        <v>83</v>
      </c>
      <c r="AW1638" s="13" t="s">
        <v>34</v>
      </c>
      <c r="AX1638" s="13" t="s">
        <v>76</v>
      </c>
      <c r="AY1638" s="254" t="s">
        <v>171</v>
      </c>
    </row>
    <row r="1639" s="13" customFormat="1">
      <c r="A1639" s="13"/>
      <c r="B1639" s="244"/>
      <c r="C1639" s="245"/>
      <c r="D1639" s="246" t="s">
        <v>182</v>
      </c>
      <c r="E1639" s="247" t="s">
        <v>1</v>
      </c>
      <c r="F1639" s="248" t="s">
        <v>1635</v>
      </c>
      <c r="G1639" s="245"/>
      <c r="H1639" s="247" t="s">
        <v>1</v>
      </c>
      <c r="I1639" s="249"/>
      <c r="J1639" s="245"/>
      <c r="K1639" s="245"/>
      <c r="L1639" s="250"/>
      <c r="M1639" s="251"/>
      <c r="N1639" s="252"/>
      <c r="O1639" s="252"/>
      <c r="P1639" s="252"/>
      <c r="Q1639" s="252"/>
      <c r="R1639" s="252"/>
      <c r="S1639" s="252"/>
      <c r="T1639" s="25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54" t="s">
        <v>182</v>
      </c>
      <c r="AU1639" s="254" t="s">
        <v>85</v>
      </c>
      <c r="AV1639" s="13" t="s">
        <v>83</v>
      </c>
      <c r="AW1639" s="13" t="s">
        <v>34</v>
      </c>
      <c r="AX1639" s="13" t="s">
        <v>76</v>
      </c>
      <c r="AY1639" s="254" t="s">
        <v>171</v>
      </c>
    </row>
    <row r="1640" s="13" customFormat="1">
      <c r="A1640" s="13"/>
      <c r="B1640" s="244"/>
      <c r="C1640" s="245"/>
      <c r="D1640" s="246" t="s">
        <v>182</v>
      </c>
      <c r="E1640" s="247" t="s">
        <v>1</v>
      </c>
      <c r="F1640" s="248" t="s">
        <v>1636</v>
      </c>
      <c r="G1640" s="245"/>
      <c r="H1640" s="247" t="s">
        <v>1</v>
      </c>
      <c r="I1640" s="249"/>
      <c r="J1640" s="245"/>
      <c r="K1640" s="245"/>
      <c r="L1640" s="250"/>
      <c r="M1640" s="251"/>
      <c r="N1640" s="252"/>
      <c r="O1640" s="252"/>
      <c r="P1640" s="252"/>
      <c r="Q1640" s="252"/>
      <c r="R1640" s="252"/>
      <c r="S1640" s="252"/>
      <c r="T1640" s="25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54" t="s">
        <v>182</v>
      </c>
      <c r="AU1640" s="254" t="s">
        <v>85</v>
      </c>
      <c r="AV1640" s="13" t="s">
        <v>83</v>
      </c>
      <c r="AW1640" s="13" t="s">
        <v>34</v>
      </c>
      <c r="AX1640" s="13" t="s">
        <v>76</v>
      </c>
      <c r="AY1640" s="254" t="s">
        <v>171</v>
      </c>
    </row>
    <row r="1641" s="13" customFormat="1">
      <c r="A1641" s="13"/>
      <c r="B1641" s="244"/>
      <c r="C1641" s="245"/>
      <c r="D1641" s="246" t="s">
        <v>182</v>
      </c>
      <c r="E1641" s="247" t="s">
        <v>1</v>
      </c>
      <c r="F1641" s="248" t="s">
        <v>845</v>
      </c>
      <c r="G1641" s="245"/>
      <c r="H1641" s="247" t="s">
        <v>1</v>
      </c>
      <c r="I1641" s="249"/>
      <c r="J1641" s="245"/>
      <c r="K1641" s="245"/>
      <c r="L1641" s="250"/>
      <c r="M1641" s="251"/>
      <c r="N1641" s="252"/>
      <c r="O1641" s="252"/>
      <c r="P1641" s="252"/>
      <c r="Q1641" s="252"/>
      <c r="R1641" s="252"/>
      <c r="S1641" s="252"/>
      <c r="T1641" s="25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54" t="s">
        <v>182</v>
      </c>
      <c r="AU1641" s="254" t="s">
        <v>85</v>
      </c>
      <c r="AV1641" s="13" t="s">
        <v>83</v>
      </c>
      <c r="AW1641" s="13" t="s">
        <v>34</v>
      </c>
      <c r="AX1641" s="13" t="s">
        <v>76</v>
      </c>
      <c r="AY1641" s="254" t="s">
        <v>171</v>
      </c>
    </row>
    <row r="1642" s="14" customFormat="1">
      <c r="A1642" s="14"/>
      <c r="B1642" s="255"/>
      <c r="C1642" s="256"/>
      <c r="D1642" s="246" t="s">
        <v>182</v>
      </c>
      <c r="E1642" s="257" t="s">
        <v>1</v>
      </c>
      <c r="F1642" s="258" t="s">
        <v>846</v>
      </c>
      <c r="G1642" s="256"/>
      <c r="H1642" s="259">
        <v>16.77</v>
      </c>
      <c r="I1642" s="260"/>
      <c r="J1642" s="256"/>
      <c r="K1642" s="256"/>
      <c r="L1642" s="261"/>
      <c r="M1642" s="262"/>
      <c r="N1642" s="263"/>
      <c r="O1642" s="263"/>
      <c r="P1642" s="263"/>
      <c r="Q1642" s="263"/>
      <c r="R1642" s="263"/>
      <c r="S1642" s="263"/>
      <c r="T1642" s="26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65" t="s">
        <v>182</v>
      </c>
      <c r="AU1642" s="265" t="s">
        <v>85</v>
      </c>
      <c r="AV1642" s="14" t="s">
        <v>85</v>
      </c>
      <c r="AW1642" s="14" t="s">
        <v>34</v>
      </c>
      <c r="AX1642" s="14" t="s">
        <v>76</v>
      </c>
      <c r="AY1642" s="265" t="s">
        <v>171</v>
      </c>
    </row>
    <row r="1643" s="13" customFormat="1">
      <c r="A1643" s="13"/>
      <c r="B1643" s="244"/>
      <c r="C1643" s="245"/>
      <c r="D1643" s="246" t="s">
        <v>182</v>
      </c>
      <c r="E1643" s="247" t="s">
        <v>1</v>
      </c>
      <c r="F1643" s="248" t="s">
        <v>184</v>
      </c>
      <c r="G1643" s="245"/>
      <c r="H1643" s="247" t="s">
        <v>1</v>
      </c>
      <c r="I1643" s="249"/>
      <c r="J1643" s="245"/>
      <c r="K1643" s="245"/>
      <c r="L1643" s="250"/>
      <c r="M1643" s="251"/>
      <c r="N1643" s="252"/>
      <c r="O1643" s="252"/>
      <c r="P1643" s="252"/>
      <c r="Q1643" s="252"/>
      <c r="R1643" s="252"/>
      <c r="S1643" s="252"/>
      <c r="T1643" s="25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54" t="s">
        <v>182</v>
      </c>
      <c r="AU1643" s="254" t="s">
        <v>85</v>
      </c>
      <c r="AV1643" s="13" t="s">
        <v>83</v>
      </c>
      <c r="AW1643" s="13" t="s">
        <v>34</v>
      </c>
      <c r="AX1643" s="13" t="s">
        <v>76</v>
      </c>
      <c r="AY1643" s="254" t="s">
        <v>171</v>
      </c>
    </row>
    <row r="1644" s="13" customFormat="1">
      <c r="A1644" s="13"/>
      <c r="B1644" s="244"/>
      <c r="C1644" s="245"/>
      <c r="D1644" s="246" t="s">
        <v>182</v>
      </c>
      <c r="E1644" s="247" t="s">
        <v>1</v>
      </c>
      <c r="F1644" s="248" t="s">
        <v>1619</v>
      </c>
      <c r="G1644" s="245"/>
      <c r="H1644" s="247" t="s">
        <v>1</v>
      </c>
      <c r="I1644" s="249"/>
      <c r="J1644" s="245"/>
      <c r="K1644" s="245"/>
      <c r="L1644" s="250"/>
      <c r="M1644" s="251"/>
      <c r="N1644" s="252"/>
      <c r="O1644" s="252"/>
      <c r="P1644" s="252"/>
      <c r="Q1644" s="252"/>
      <c r="R1644" s="252"/>
      <c r="S1644" s="252"/>
      <c r="T1644" s="25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54" t="s">
        <v>182</v>
      </c>
      <c r="AU1644" s="254" t="s">
        <v>85</v>
      </c>
      <c r="AV1644" s="13" t="s">
        <v>83</v>
      </c>
      <c r="AW1644" s="13" t="s">
        <v>34</v>
      </c>
      <c r="AX1644" s="13" t="s">
        <v>76</v>
      </c>
      <c r="AY1644" s="254" t="s">
        <v>171</v>
      </c>
    </row>
    <row r="1645" s="13" customFormat="1">
      <c r="A1645" s="13"/>
      <c r="B1645" s="244"/>
      <c r="C1645" s="245"/>
      <c r="D1645" s="246" t="s">
        <v>182</v>
      </c>
      <c r="E1645" s="247" t="s">
        <v>1</v>
      </c>
      <c r="F1645" s="248" t="s">
        <v>1636</v>
      </c>
      <c r="G1645" s="245"/>
      <c r="H1645" s="247" t="s">
        <v>1</v>
      </c>
      <c r="I1645" s="249"/>
      <c r="J1645" s="245"/>
      <c r="K1645" s="245"/>
      <c r="L1645" s="250"/>
      <c r="M1645" s="251"/>
      <c r="N1645" s="252"/>
      <c r="O1645" s="252"/>
      <c r="P1645" s="252"/>
      <c r="Q1645" s="252"/>
      <c r="R1645" s="252"/>
      <c r="S1645" s="252"/>
      <c r="T1645" s="25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54" t="s">
        <v>182</v>
      </c>
      <c r="AU1645" s="254" t="s">
        <v>85</v>
      </c>
      <c r="AV1645" s="13" t="s">
        <v>83</v>
      </c>
      <c r="AW1645" s="13" t="s">
        <v>34</v>
      </c>
      <c r="AX1645" s="13" t="s">
        <v>76</v>
      </c>
      <c r="AY1645" s="254" t="s">
        <v>171</v>
      </c>
    </row>
    <row r="1646" s="13" customFormat="1">
      <c r="A1646" s="13"/>
      <c r="B1646" s="244"/>
      <c r="C1646" s="245"/>
      <c r="D1646" s="246" t="s">
        <v>182</v>
      </c>
      <c r="E1646" s="247" t="s">
        <v>1</v>
      </c>
      <c r="F1646" s="248" t="s">
        <v>845</v>
      </c>
      <c r="G1646" s="245"/>
      <c r="H1646" s="247" t="s">
        <v>1</v>
      </c>
      <c r="I1646" s="249"/>
      <c r="J1646" s="245"/>
      <c r="K1646" s="245"/>
      <c r="L1646" s="250"/>
      <c r="M1646" s="251"/>
      <c r="N1646" s="252"/>
      <c r="O1646" s="252"/>
      <c r="P1646" s="252"/>
      <c r="Q1646" s="252"/>
      <c r="R1646" s="252"/>
      <c r="S1646" s="252"/>
      <c r="T1646" s="25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54" t="s">
        <v>182</v>
      </c>
      <c r="AU1646" s="254" t="s">
        <v>85</v>
      </c>
      <c r="AV1646" s="13" t="s">
        <v>83</v>
      </c>
      <c r="AW1646" s="13" t="s">
        <v>34</v>
      </c>
      <c r="AX1646" s="13" t="s">
        <v>76</v>
      </c>
      <c r="AY1646" s="254" t="s">
        <v>171</v>
      </c>
    </row>
    <row r="1647" s="14" customFormat="1">
      <c r="A1647" s="14"/>
      <c r="B1647" s="255"/>
      <c r="C1647" s="256"/>
      <c r="D1647" s="246" t="s">
        <v>182</v>
      </c>
      <c r="E1647" s="257" t="s">
        <v>1</v>
      </c>
      <c r="F1647" s="258" t="s">
        <v>1580</v>
      </c>
      <c r="G1647" s="256"/>
      <c r="H1647" s="259">
        <v>13.119999999999999</v>
      </c>
      <c r="I1647" s="260"/>
      <c r="J1647" s="256"/>
      <c r="K1647" s="256"/>
      <c r="L1647" s="261"/>
      <c r="M1647" s="262"/>
      <c r="N1647" s="263"/>
      <c r="O1647" s="263"/>
      <c r="P1647" s="263"/>
      <c r="Q1647" s="263"/>
      <c r="R1647" s="263"/>
      <c r="S1647" s="263"/>
      <c r="T1647" s="264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65" t="s">
        <v>182</v>
      </c>
      <c r="AU1647" s="265" t="s">
        <v>85</v>
      </c>
      <c r="AV1647" s="14" t="s">
        <v>85</v>
      </c>
      <c r="AW1647" s="14" t="s">
        <v>34</v>
      </c>
      <c r="AX1647" s="14" t="s">
        <v>76</v>
      </c>
      <c r="AY1647" s="265" t="s">
        <v>171</v>
      </c>
    </row>
    <row r="1648" s="14" customFormat="1">
      <c r="A1648" s="14"/>
      <c r="B1648" s="255"/>
      <c r="C1648" s="256"/>
      <c r="D1648" s="246" t="s">
        <v>182</v>
      </c>
      <c r="E1648" s="257" t="s">
        <v>1</v>
      </c>
      <c r="F1648" s="258" t="s">
        <v>1613</v>
      </c>
      <c r="G1648" s="256"/>
      <c r="H1648" s="259">
        <v>3.3599999999999999</v>
      </c>
      <c r="I1648" s="260"/>
      <c r="J1648" s="256"/>
      <c r="K1648" s="256"/>
      <c r="L1648" s="261"/>
      <c r="M1648" s="262"/>
      <c r="N1648" s="263"/>
      <c r="O1648" s="263"/>
      <c r="P1648" s="263"/>
      <c r="Q1648" s="263"/>
      <c r="R1648" s="263"/>
      <c r="S1648" s="263"/>
      <c r="T1648" s="26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65" t="s">
        <v>182</v>
      </c>
      <c r="AU1648" s="265" t="s">
        <v>85</v>
      </c>
      <c r="AV1648" s="14" t="s">
        <v>85</v>
      </c>
      <c r="AW1648" s="14" t="s">
        <v>34</v>
      </c>
      <c r="AX1648" s="14" t="s">
        <v>76</v>
      </c>
      <c r="AY1648" s="265" t="s">
        <v>171</v>
      </c>
    </row>
    <row r="1649" s="2" customFormat="1" ht="44.25" customHeight="1">
      <c r="A1649" s="38"/>
      <c r="B1649" s="39"/>
      <c r="C1649" s="267" t="s">
        <v>1637</v>
      </c>
      <c r="D1649" s="267" t="s">
        <v>284</v>
      </c>
      <c r="E1649" s="268" t="s">
        <v>1638</v>
      </c>
      <c r="F1649" s="269" t="s">
        <v>1639</v>
      </c>
      <c r="G1649" s="270" t="s">
        <v>292</v>
      </c>
      <c r="H1649" s="271">
        <v>33.25</v>
      </c>
      <c r="I1649" s="272"/>
      <c r="J1649" s="273">
        <f>ROUND(I1649*H1649,2)</f>
        <v>0</v>
      </c>
      <c r="K1649" s="269" t="s">
        <v>177</v>
      </c>
      <c r="L1649" s="274"/>
      <c r="M1649" s="275" t="s">
        <v>1</v>
      </c>
      <c r="N1649" s="276" t="s">
        <v>41</v>
      </c>
      <c r="O1649" s="91"/>
      <c r="P1649" s="235">
        <f>O1649*H1649</f>
        <v>0</v>
      </c>
      <c r="Q1649" s="235">
        <v>0.0066</v>
      </c>
      <c r="R1649" s="235">
        <f>Q1649*H1649</f>
        <v>0.21945000000000001</v>
      </c>
      <c r="S1649" s="235">
        <v>0</v>
      </c>
      <c r="T1649" s="236">
        <f>S1649*H1649</f>
        <v>0</v>
      </c>
      <c r="U1649" s="38"/>
      <c r="V1649" s="38"/>
      <c r="W1649" s="38"/>
      <c r="X1649" s="38"/>
      <c r="Y1649" s="38"/>
      <c r="Z1649" s="38"/>
      <c r="AA1649" s="38"/>
      <c r="AB1649" s="38"/>
      <c r="AC1649" s="38"/>
      <c r="AD1649" s="38"/>
      <c r="AE1649" s="38"/>
      <c r="AR1649" s="237" t="s">
        <v>381</v>
      </c>
      <c r="AT1649" s="237" t="s">
        <v>284</v>
      </c>
      <c r="AU1649" s="237" t="s">
        <v>85</v>
      </c>
      <c r="AY1649" s="17" t="s">
        <v>171</v>
      </c>
      <c r="BE1649" s="238">
        <f>IF(N1649="základní",J1649,0)</f>
        <v>0</v>
      </c>
      <c r="BF1649" s="238">
        <f>IF(N1649="snížená",J1649,0)</f>
        <v>0</v>
      </c>
      <c r="BG1649" s="238">
        <f>IF(N1649="zákl. přenesená",J1649,0)</f>
        <v>0</v>
      </c>
      <c r="BH1649" s="238">
        <f>IF(N1649="sníž. přenesená",J1649,0)</f>
        <v>0</v>
      </c>
      <c r="BI1649" s="238">
        <f>IF(N1649="nulová",J1649,0)</f>
        <v>0</v>
      </c>
      <c r="BJ1649" s="17" t="s">
        <v>83</v>
      </c>
      <c r="BK1649" s="238">
        <f>ROUND(I1649*H1649,2)</f>
        <v>0</v>
      </c>
      <c r="BL1649" s="17" t="s">
        <v>272</v>
      </c>
      <c r="BM1649" s="237" t="s">
        <v>1640</v>
      </c>
    </row>
    <row r="1650" s="13" customFormat="1">
      <c r="A1650" s="13"/>
      <c r="B1650" s="244"/>
      <c r="C1650" s="245"/>
      <c r="D1650" s="246" t="s">
        <v>182</v>
      </c>
      <c r="E1650" s="247" t="s">
        <v>1</v>
      </c>
      <c r="F1650" s="248" t="s">
        <v>236</v>
      </c>
      <c r="G1650" s="245"/>
      <c r="H1650" s="247" t="s">
        <v>1</v>
      </c>
      <c r="I1650" s="249"/>
      <c r="J1650" s="245"/>
      <c r="K1650" s="245"/>
      <c r="L1650" s="250"/>
      <c r="M1650" s="251"/>
      <c r="N1650" s="252"/>
      <c r="O1650" s="252"/>
      <c r="P1650" s="252"/>
      <c r="Q1650" s="252"/>
      <c r="R1650" s="252"/>
      <c r="S1650" s="252"/>
      <c r="T1650" s="25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54" t="s">
        <v>182</v>
      </c>
      <c r="AU1650" s="254" t="s">
        <v>85</v>
      </c>
      <c r="AV1650" s="13" t="s">
        <v>83</v>
      </c>
      <c r="AW1650" s="13" t="s">
        <v>34</v>
      </c>
      <c r="AX1650" s="13" t="s">
        <v>76</v>
      </c>
      <c r="AY1650" s="254" t="s">
        <v>171</v>
      </c>
    </row>
    <row r="1651" s="13" customFormat="1">
      <c r="A1651" s="13"/>
      <c r="B1651" s="244"/>
      <c r="C1651" s="245"/>
      <c r="D1651" s="246" t="s">
        <v>182</v>
      </c>
      <c r="E1651" s="247" t="s">
        <v>1</v>
      </c>
      <c r="F1651" s="248" t="s">
        <v>1533</v>
      </c>
      <c r="G1651" s="245"/>
      <c r="H1651" s="247" t="s">
        <v>1</v>
      </c>
      <c r="I1651" s="249"/>
      <c r="J1651" s="245"/>
      <c r="K1651" s="245"/>
      <c r="L1651" s="250"/>
      <c r="M1651" s="251"/>
      <c r="N1651" s="252"/>
      <c r="O1651" s="252"/>
      <c r="P1651" s="252"/>
      <c r="Q1651" s="252"/>
      <c r="R1651" s="252"/>
      <c r="S1651" s="252"/>
      <c r="T1651" s="25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54" t="s">
        <v>182</v>
      </c>
      <c r="AU1651" s="254" t="s">
        <v>85</v>
      </c>
      <c r="AV1651" s="13" t="s">
        <v>83</v>
      </c>
      <c r="AW1651" s="13" t="s">
        <v>34</v>
      </c>
      <c r="AX1651" s="13" t="s">
        <v>76</v>
      </c>
      <c r="AY1651" s="254" t="s">
        <v>171</v>
      </c>
    </row>
    <row r="1652" s="13" customFormat="1">
      <c r="A1652" s="13"/>
      <c r="B1652" s="244"/>
      <c r="C1652" s="245"/>
      <c r="D1652" s="246" t="s">
        <v>182</v>
      </c>
      <c r="E1652" s="247" t="s">
        <v>1</v>
      </c>
      <c r="F1652" s="248" t="s">
        <v>184</v>
      </c>
      <c r="G1652" s="245"/>
      <c r="H1652" s="247" t="s">
        <v>1</v>
      </c>
      <c r="I1652" s="249"/>
      <c r="J1652" s="245"/>
      <c r="K1652" s="245"/>
      <c r="L1652" s="250"/>
      <c r="M1652" s="251"/>
      <c r="N1652" s="252"/>
      <c r="O1652" s="252"/>
      <c r="P1652" s="252"/>
      <c r="Q1652" s="252"/>
      <c r="R1652" s="252"/>
      <c r="S1652" s="252"/>
      <c r="T1652" s="25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54" t="s">
        <v>182</v>
      </c>
      <c r="AU1652" s="254" t="s">
        <v>85</v>
      </c>
      <c r="AV1652" s="13" t="s">
        <v>83</v>
      </c>
      <c r="AW1652" s="13" t="s">
        <v>34</v>
      </c>
      <c r="AX1652" s="13" t="s">
        <v>76</v>
      </c>
      <c r="AY1652" s="254" t="s">
        <v>171</v>
      </c>
    </row>
    <row r="1653" s="13" customFormat="1">
      <c r="A1653" s="13"/>
      <c r="B1653" s="244"/>
      <c r="C1653" s="245"/>
      <c r="D1653" s="246" t="s">
        <v>182</v>
      </c>
      <c r="E1653" s="247" t="s">
        <v>1</v>
      </c>
      <c r="F1653" s="248" t="s">
        <v>1618</v>
      </c>
      <c r="G1653" s="245"/>
      <c r="H1653" s="247" t="s">
        <v>1</v>
      </c>
      <c r="I1653" s="249"/>
      <c r="J1653" s="245"/>
      <c r="K1653" s="245"/>
      <c r="L1653" s="250"/>
      <c r="M1653" s="251"/>
      <c r="N1653" s="252"/>
      <c r="O1653" s="252"/>
      <c r="P1653" s="252"/>
      <c r="Q1653" s="252"/>
      <c r="R1653" s="252"/>
      <c r="S1653" s="252"/>
      <c r="T1653" s="25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54" t="s">
        <v>182</v>
      </c>
      <c r="AU1653" s="254" t="s">
        <v>85</v>
      </c>
      <c r="AV1653" s="13" t="s">
        <v>83</v>
      </c>
      <c r="AW1653" s="13" t="s">
        <v>34</v>
      </c>
      <c r="AX1653" s="13" t="s">
        <v>76</v>
      </c>
      <c r="AY1653" s="254" t="s">
        <v>171</v>
      </c>
    </row>
    <row r="1654" s="13" customFormat="1">
      <c r="A1654" s="13"/>
      <c r="B1654" s="244"/>
      <c r="C1654" s="245"/>
      <c r="D1654" s="246" t="s">
        <v>182</v>
      </c>
      <c r="E1654" s="247" t="s">
        <v>1</v>
      </c>
      <c r="F1654" s="248" t="s">
        <v>1626</v>
      </c>
      <c r="G1654" s="245"/>
      <c r="H1654" s="247" t="s">
        <v>1</v>
      </c>
      <c r="I1654" s="249"/>
      <c r="J1654" s="245"/>
      <c r="K1654" s="245"/>
      <c r="L1654" s="250"/>
      <c r="M1654" s="251"/>
      <c r="N1654" s="252"/>
      <c r="O1654" s="252"/>
      <c r="P1654" s="252"/>
      <c r="Q1654" s="252"/>
      <c r="R1654" s="252"/>
      <c r="S1654" s="252"/>
      <c r="T1654" s="25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54" t="s">
        <v>182</v>
      </c>
      <c r="AU1654" s="254" t="s">
        <v>85</v>
      </c>
      <c r="AV1654" s="13" t="s">
        <v>83</v>
      </c>
      <c r="AW1654" s="13" t="s">
        <v>34</v>
      </c>
      <c r="AX1654" s="13" t="s">
        <v>76</v>
      </c>
      <c r="AY1654" s="254" t="s">
        <v>171</v>
      </c>
    </row>
    <row r="1655" s="13" customFormat="1">
      <c r="A1655" s="13"/>
      <c r="B1655" s="244"/>
      <c r="C1655" s="245"/>
      <c r="D1655" s="246" t="s">
        <v>182</v>
      </c>
      <c r="E1655" s="247" t="s">
        <v>1</v>
      </c>
      <c r="F1655" s="248" t="s">
        <v>845</v>
      </c>
      <c r="G1655" s="245"/>
      <c r="H1655" s="247" t="s">
        <v>1</v>
      </c>
      <c r="I1655" s="249"/>
      <c r="J1655" s="245"/>
      <c r="K1655" s="245"/>
      <c r="L1655" s="250"/>
      <c r="M1655" s="251"/>
      <c r="N1655" s="252"/>
      <c r="O1655" s="252"/>
      <c r="P1655" s="252"/>
      <c r="Q1655" s="252"/>
      <c r="R1655" s="252"/>
      <c r="S1655" s="252"/>
      <c r="T1655" s="25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54" t="s">
        <v>182</v>
      </c>
      <c r="AU1655" s="254" t="s">
        <v>85</v>
      </c>
      <c r="AV1655" s="13" t="s">
        <v>83</v>
      </c>
      <c r="AW1655" s="13" t="s">
        <v>34</v>
      </c>
      <c r="AX1655" s="13" t="s">
        <v>76</v>
      </c>
      <c r="AY1655" s="254" t="s">
        <v>171</v>
      </c>
    </row>
    <row r="1656" s="14" customFormat="1">
      <c r="A1656" s="14"/>
      <c r="B1656" s="255"/>
      <c r="C1656" s="256"/>
      <c r="D1656" s="246" t="s">
        <v>182</v>
      </c>
      <c r="E1656" s="257" t="s">
        <v>1</v>
      </c>
      <c r="F1656" s="258" t="s">
        <v>846</v>
      </c>
      <c r="G1656" s="256"/>
      <c r="H1656" s="259">
        <v>16.77</v>
      </c>
      <c r="I1656" s="260"/>
      <c r="J1656" s="256"/>
      <c r="K1656" s="256"/>
      <c r="L1656" s="261"/>
      <c r="M1656" s="262"/>
      <c r="N1656" s="263"/>
      <c r="O1656" s="263"/>
      <c r="P1656" s="263"/>
      <c r="Q1656" s="263"/>
      <c r="R1656" s="263"/>
      <c r="S1656" s="263"/>
      <c r="T1656" s="264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65" t="s">
        <v>182</v>
      </c>
      <c r="AU1656" s="265" t="s">
        <v>85</v>
      </c>
      <c r="AV1656" s="14" t="s">
        <v>85</v>
      </c>
      <c r="AW1656" s="14" t="s">
        <v>34</v>
      </c>
      <c r="AX1656" s="14" t="s">
        <v>76</v>
      </c>
      <c r="AY1656" s="265" t="s">
        <v>171</v>
      </c>
    </row>
    <row r="1657" s="13" customFormat="1">
      <c r="A1657" s="13"/>
      <c r="B1657" s="244"/>
      <c r="C1657" s="245"/>
      <c r="D1657" s="246" t="s">
        <v>182</v>
      </c>
      <c r="E1657" s="247" t="s">
        <v>1</v>
      </c>
      <c r="F1657" s="248" t="s">
        <v>184</v>
      </c>
      <c r="G1657" s="245"/>
      <c r="H1657" s="247" t="s">
        <v>1</v>
      </c>
      <c r="I1657" s="249"/>
      <c r="J1657" s="245"/>
      <c r="K1657" s="245"/>
      <c r="L1657" s="250"/>
      <c r="M1657" s="251"/>
      <c r="N1657" s="252"/>
      <c r="O1657" s="252"/>
      <c r="P1657" s="252"/>
      <c r="Q1657" s="252"/>
      <c r="R1657" s="252"/>
      <c r="S1657" s="252"/>
      <c r="T1657" s="25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54" t="s">
        <v>182</v>
      </c>
      <c r="AU1657" s="254" t="s">
        <v>85</v>
      </c>
      <c r="AV1657" s="13" t="s">
        <v>83</v>
      </c>
      <c r="AW1657" s="13" t="s">
        <v>34</v>
      </c>
      <c r="AX1657" s="13" t="s">
        <v>76</v>
      </c>
      <c r="AY1657" s="254" t="s">
        <v>171</v>
      </c>
    </row>
    <row r="1658" s="13" customFormat="1">
      <c r="A1658" s="13"/>
      <c r="B1658" s="244"/>
      <c r="C1658" s="245"/>
      <c r="D1658" s="246" t="s">
        <v>182</v>
      </c>
      <c r="E1658" s="247" t="s">
        <v>1</v>
      </c>
      <c r="F1658" s="248" t="s">
        <v>1619</v>
      </c>
      <c r="G1658" s="245"/>
      <c r="H1658" s="247" t="s">
        <v>1</v>
      </c>
      <c r="I1658" s="249"/>
      <c r="J1658" s="245"/>
      <c r="K1658" s="245"/>
      <c r="L1658" s="250"/>
      <c r="M1658" s="251"/>
      <c r="N1658" s="252"/>
      <c r="O1658" s="252"/>
      <c r="P1658" s="252"/>
      <c r="Q1658" s="252"/>
      <c r="R1658" s="252"/>
      <c r="S1658" s="252"/>
      <c r="T1658" s="25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54" t="s">
        <v>182</v>
      </c>
      <c r="AU1658" s="254" t="s">
        <v>85</v>
      </c>
      <c r="AV1658" s="13" t="s">
        <v>83</v>
      </c>
      <c r="AW1658" s="13" t="s">
        <v>34</v>
      </c>
      <c r="AX1658" s="13" t="s">
        <v>76</v>
      </c>
      <c r="AY1658" s="254" t="s">
        <v>171</v>
      </c>
    </row>
    <row r="1659" s="13" customFormat="1">
      <c r="A1659" s="13"/>
      <c r="B1659" s="244"/>
      <c r="C1659" s="245"/>
      <c r="D1659" s="246" t="s">
        <v>182</v>
      </c>
      <c r="E1659" s="247" t="s">
        <v>1</v>
      </c>
      <c r="F1659" s="248" t="s">
        <v>1626</v>
      </c>
      <c r="G1659" s="245"/>
      <c r="H1659" s="247" t="s">
        <v>1</v>
      </c>
      <c r="I1659" s="249"/>
      <c r="J1659" s="245"/>
      <c r="K1659" s="245"/>
      <c r="L1659" s="250"/>
      <c r="M1659" s="251"/>
      <c r="N1659" s="252"/>
      <c r="O1659" s="252"/>
      <c r="P1659" s="252"/>
      <c r="Q1659" s="252"/>
      <c r="R1659" s="252"/>
      <c r="S1659" s="252"/>
      <c r="T1659" s="25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54" t="s">
        <v>182</v>
      </c>
      <c r="AU1659" s="254" t="s">
        <v>85</v>
      </c>
      <c r="AV1659" s="13" t="s">
        <v>83</v>
      </c>
      <c r="AW1659" s="13" t="s">
        <v>34</v>
      </c>
      <c r="AX1659" s="13" t="s">
        <v>76</v>
      </c>
      <c r="AY1659" s="254" t="s">
        <v>171</v>
      </c>
    </row>
    <row r="1660" s="13" customFormat="1">
      <c r="A1660" s="13"/>
      <c r="B1660" s="244"/>
      <c r="C1660" s="245"/>
      <c r="D1660" s="246" t="s">
        <v>182</v>
      </c>
      <c r="E1660" s="247" t="s">
        <v>1</v>
      </c>
      <c r="F1660" s="248" t="s">
        <v>845</v>
      </c>
      <c r="G1660" s="245"/>
      <c r="H1660" s="247" t="s">
        <v>1</v>
      </c>
      <c r="I1660" s="249"/>
      <c r="J1660" s="245"/>
      <c r="K1660" s="245"/>
      <c r="L1660" s="250"/>
      <c r="M1660" s="251"/>
      <c r="N1660" s="252"/>
      <c r="O1660" s="252"/>
      <c r="P1660" s="252"/>
      <c r="Q1660" s="252"/>
      <c r="R1660" s="252"/>
      <c r="S1660" s="252"/>
      <c r="T1660" s="25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54" t="s">
        <v>182</v>
      </c>
      <c r="AU1660" s="254" t="s">
        <v>85</v>
      </c>
      <c r="AV1660" s="13" t="s">
        <v>83</v>
      </c>
      <c r="AW1660" s="13" t="s">
        <v>34</v>
      </c>
      <c r="AX1660" s="13" t="s">
        <v>76</v>
      </c>
      <c r="AY1660" s="254" t="s">
        <v>171</v>
      </c>
    </row>
    <row r="1661" s="14" customFormat="1">
      <c r="A1661" s="14"/>
      <c r="B1661" s="255"/>
      <c r="C1661" s="256"/>
      <c r="D1661" s="246" t="s">
        <v>182</v>
      </c>
      <c r="E1661" s="257" t="s">
        <v>1</v>
      </c>
      <c r="F1661" s="258" t="s">
        <v>1580</v>
      </c>
      <c r="G1661" s="256"/>
      <c r="H1661" s="259">
        <v>13.119999999999999</v>
      </c>
      <c r="I1661" s="260"/>
      <c r="J1661" s="256"/>
      <c r="K1661" s="256"/>
      <c r="L1661" s="261"/>
      <c r="M1661" s="262"/>
      <c r="N1661" s="263"/>
      <c r="O1661" s="263"/>
      <c r="P1661" s="263"/>
      <c r="Q1661" s="263"/>
      <c r="R1661" s="263"/>
      <c r="S1661" s="263"/>
      <c r="T1661" s="26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65" t="s">
        <v>182</v>
      </c>
      <c r="AU1661" s="265" t="s">
        <v>85</v>
      </c>
      <c r="AV1661" s="14" t="s">
        <v>85</v>
      </c>
      <c r="AW1661" s="14" t="s">
        <v>34</v>
      </c>
      <c r="AX1661" s="14" t="s">
        <v>76</v>
      </c>
      <c r="AY1661" s="265" t="s">
        <v>171</v>
      </c>
    </row>
    <row r="1662" s="14" customFormat="1">
      <c r="A1662" s="14"/>
      <c r="B1662" s="255"/>
      <c r="C1662" s="256"/>
      <c r="D1662" s="246" t="s">
        <v>182</v>
      </c>
      <c r="E1662" s="257" t="s">
        <v>1</v>
      </c>
      <c r="F1662" s="258" t="s">
        <v>1613</v>
      </c>
      <c r="G1662" s="256"/>
      <c r="H1662" s="259">
        <v>3.3599999999999999</v>
      </c>
      <c r="I1662" s="260"/>
      <c r="J1662" s="256"/>
      <c r="K1662" s="256"/>
      <c r="L1662" s="261"/>
      <c r="M1662" s="262"/>
      <c r="N1662" s="263"/>
      <c r="O1662" s="263"/>
      <c r="P1662" s="263"/>
      <c r="Q1662" s="263"/>
      <c r="R1662" s="263"/>
      <c r="S1662" s="263"/>
      <c r="T1662" s="26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65" t="s">
        <v>182</v>
      </c>
      <c r="AU1662" s="265" t="s">
        <v>85</v>
      </c>
      <c r="AV1662" s="14" t="s">
        <v>85</v>
      </c>
      <c r="AW1662" s="14" t="s">
        <v>34</v>
      </c>
      <c r="AX1662" s="14" t="s">
        <v>76</v>
      </c>
      <c r="AY1662" s="265" t="s">
        <v>171</v>
      </c>
    </row>
    <row r="1663" s="2" customFormat="1" ht="37.8" customHeight="1">
      <c r="A1663" s="38"/>
      <c r="B1663" s="39"/>
      <c r="C1663" s="226" t="s">
        <v>1641</v>
      </c>
      <c r="D1663" s="226" t="s">
        <v>173</v>
      </c>
      <c r="E1663" s="227" t="s">
        <v>1642</v>
      </c>
      <c r="F1663" s="228" t="s">
        <v>1643</v>
      </c>
      <c r="G1663" s="229" t="s">
        <v>176</v>
      </c>
      <c r="H1663" s="230">
        <v>1.6770000000000001</v>
      </c>
      <c r="I1663" s="231"/>
      <c r="J1663" s="232">
        <f>ROUND(I1663*H1663,2)</f>
        <v>0</v>
      </c>
      <c r="K1663" s="228" t="s">
        <v>1</v>
      </c>
      <c r="L1663" s="44"/>
      <c r="M1663" s="233" t="s">
        <v>1</v>
      </c>
      <c r="N1663" s="234" t="s">
        <v>41</v>
      </c>
      <c r="O1663" s="91"/>
      <c r="P1663" s="235">
        <f>O1663*H1663</f>
        <v>0</v>
      </c>
      <c r="Q1663" s="235">
        <v>1.3999999999999999</v>
      </c>
      <c r="R1663" s="235">
        <f>Q1663*H1663</f>
        <v>2.3477999999999999</v>
      </c>
      <c r="S1663" s="235">
        <v>0</v>
      </c>
      <c r="T1663" s="236">
        <f>S1663*H1663</f>
        <v>0</v>
      </c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R1663" s="237" t="s">
        <v>272</v>
      </c>
      <c r="AT1663" s="237" t="s">
        <v>173</v>
      </c>
      <c r="AU1663" s="237" t="s">
        <v>85</v>
      </c>
      <c r="AY1663" s="17" t="s">
        <v>171</v>
      </c>
      <c r="BE1663" s="238">
        <f>IF(N1663="základní",J1663,0)</f>
        <v>0</v>
      </c>
      <c r="BF1663" s="238">
        <f>IF(N1663="snížená",J1663,0)</f>
        <v>0</v>
      </c>
      <c r="BG1663" s="238">
        <f>IF(N1663="zákl. přenesená",J1663,0)</f>
        <v>0</v>
      </c>
      <c r="BH1663" s="238">
        <f>IF(N1663="sníž. přenesená",J1663,0)</f>
        <v>0</v>
      </c>
      <c r="BI1663" s="238">
        <f>IF(N1663="nulová",J1663,0)</f>
        <v>0</v>
      </c>
      <c r="BJ1663" s="17" t="s">
        <v>83</v>
      </c>
      <c r="BK1663" s="238">
        <f>ROUND(I1663*H1663,2)</f>
        <v>0</v>
      </c>
      <c r="BL1663" s="17" t="s">
        <v>272</v>
      </c>
      <c r="BM1663" s="237" t="s">
        <v>1644</v>
      </c>
    </row>
    <row r="1664" s="13" customFormat="1">
      <c r="A1664" s="13"/>
      <c r="B1664" s="244"/>
      <c r="C1664" s="245"/>
      <c r="D1664" s="246" t="s">
        <v>182</v>
      </c>
      <c r="E1664" s="247" t="s">
        <v>1</v>
      </c>
      <c r="F1664" s="248" t="s">
        <v>236</v>
      </c>
      <c r="G1664" s="245"/>
      <c r="H1664" s="247" t="s">
        <v>1</v>
      </c>
      <c r="I1664" s="249"/>
      <c r="J1664" s="245"/>
      <c r="K1664" s="245"/>
      <c r="L1664" s="250"/>
      <c r="M1664" s="251"/>
      <c r="N1664" s="252"/>
      <c r="O1664" s="252"/>
      <c r="P1664" s="252"/>
      <c r="Q1664" s="252"/>
      <c r="R1664" s="252"/>
      <c r="S1664" s="252"/>
      <c r="T1664" s="25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54" t="s">
        <v>182</v>
      </c>
      <c r="AU1664" s="254" t="s">
        <v>85</v>
      </c>
      <c r="AV1664" s="13" t="s">
        <v>83</v>
      </c>
      <c r="AW1664" s="13" t="s">
        <v>34</v>
      </c>
      <c r="AX1664" s="13" t="s">
        <v>76</v>
      </c>
      <c r="AY1664" s="254" t="s">
        <v>171</v>
      </c>
    </row>
    <row r="1665" s="13" customFormat="1">
      <c r="A1665" s="13"/>
      <c r="B1665" s="244"/>
      <c r="C1665" s="245"/>
      <c r="D1665" s="246" t="s">
        <v>182</v>
      </c>
      <c r="E1665" s="247" t="s">
        <v>1</v>
      </c>
      <c r="F1665" s="248" t="s">
        <v>1533</v>
      </c>
      <c r="G1665" s="245"/>
      <c r="H1665" s="247" t="s">
        <v>1</v>
      </c>
      <c r="I1665" s="249"/>
      <c r="J1665" s="245"/>
      <c r="K1665" s="245"/>
      <c r="L1665" s="250"/>
      <c r="M1665" s="251"/>
      <c r="N1665" s="252"/>
      <c r="O1665" s="252"/>
      <c r="P1665" s="252"/>
      <c r="Q1665" s="252"/>
      <c r="R1665" s="252"/>
      <c r="S1665" s="252"/>
      <c r="T1665" s="25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54" t="s">
        <v>182</v>
      </c>
      <c r="AU1665" s="254" t="s">
        <v>85</v>
      </c>
      <c r="AV1665" s="13" t="s">
        <v>83</v>
      </c>
      <c r="AW1665" s="13" t="s">
        <v>34</v>
      </c>
      <c r="AX1665" s="13" t="s">
        <v>76</v>
      </c>
      <c r="AY1665" s="254" t="s">
        <v>171</v>
      </c>
    </row>
    <row r="1666" s="13" customFormat="1">
      <c r="A1666" s="13"/>
      <c r="B1666" s="244"/>
      <c r="C1666" s="245"/>
      <c r="D1666" s="246" t="s">
        <v>182</v>
      </c>
      <c r="E1666" s="247" t="s">
        <v>1</v>
      </c>
      <c r="F1666" s="248" t="s">
        <v>184</v>
      </c>
      <c r="G1666" s="245"/>
      <c r="H1666" s="247" t="s">
        <v>1</v>
      </c>
      <c r="I1666" s="249"/>
      <c r="J1666" s="245"/>
      <c r="K1666" s="245"/>
      <c r="L1666" s="250"/>
      <c r="M1666" s="251"/>
      <c r="N1666" s="252"/>
      <c r="O1666" s="252"/>
      <c r="P1666" s="252"/>
      <c r="Q1666" s="252"/>
      <c r="R1666" s="252"/>
      <c r="S1666" s="252"/>
      <c r="T1666" s="25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T1666" s="254" t="s">
        <v>182</v>
      </c>
      <c r="AU1666" s="254" t="s">
        <v>85</v>
      </c>
      <c r="AV1666" s="13" t="s">
        <v>83</v>
      </c>
      <c r="AW1666" s="13" t="s">
        <v>34</v>
      </c>
      <c r="AX1666" s="13" t="s">
        <v>76</v>
      </c>
      <c r="AY1666" s="254" t="s">
        <v>171</v>
      </c>
    </row>
    <row r="1667" s="13" customFormat="1">
      <c r="A1667" s="13"/>
      <c r="B1667" s="244"/>
      <c r="C1667" s="245"/>
      <c r="D1667" s="246" t="s">
        <v>182</v>
      </c>
      <c r="E1667" s="247" t="s">
        <v>1</v>
      </c>
      <c r="F1667" s="248" t="s">
        <v>296</v>
      </c>
      <c r="G1667" s="245"/>
      <c r="H1667" s="247" t="s">
        <v>1</v>
      </c>
      <c r="I1667" s="249"/>
      <c r="J1667" s="245"/>
      <c r="K1667" s="245"/>
      <c r="L1667" s="250"/>
      <c r="M1667" s="251"/>
      <c r="N1667" s="252"/>
      <c r="O1667" s="252"/>
      <c r="P1667" s="252"/>
      <c r="Q1667" s="252"/>
      <c r="R1667" s="252"/>
      <c r="S1667" s="252"/>
      <c r="T1667" s="25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54" t="s">
        <v>182</v>
      </c>
      <c r="AU1667" s="254" t="s">
        <v>85</v>
      </c>
      <c r="AV1667" s="13" t="s">
        <v>83</v>
      </c>
      <c r="AW1667" s="13" t="s">
        <v>34</v>
      </c>
      <c r="AX1667" s="13" t="s">
        <v>76</v>
      </c>
      <c r="AY1667" s="254" t="s">
        <v>171</v>
      </c>
    </row>
    <row r="1668" s="13" customFormat="1">
      <c r="A1668" s="13"/>
      <c r="B1668" s="244"/>
      <c r="C1668" s="245"/>
      <c r="D1668" s="246" t="s">
        <v>182</v>
      </c>
      <c r="E1668" s="247" t="s">
        <v>1</v>
      </c>
      <c r="F1668" s="248" t="s">
        <v>845</v>
      </c>
      <c r="G1668" s="245"/>
      <c r="H1668" s="247" t="s">
        <v>1</v>
      </c>
      <c r="I1668" s="249"/>
      <c r="J1668" s="245"/>
      <c r="K1668" s="245"/>
      <c r="L1668" s="250"/>
      <c r="M1668" s="251"/>
      <c r="N1668" s="252"/>
      <c r="O1668" s="252"/>
      <c r="P1668" s="252"/>
      <c r="Q1668" s="252"/>
      <c r="R1668" s="252"/>
      <c r="S1668" s="252"/>
      <c r="T1668" s="25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254" t="s">
        <v>182</v>
      </c>
      <c r="AU1668" s="254" t="s">
        <v>85</v>
      </c>
      <c r="AV1668" s="13" t="s">
        <v>83</v>
      </c>
      <c r="AW1668" s="13" t="s">
        <v>34</v>
      </c>
      <c r="AX1668" s="13" t="s">
        <v>76</v>
      </c>
      <c r="AY1668" s="254" t="s">
        <v>171</v>
      </c>
    </row>
    <row r="1669" s="14" customFormat="1">
      <c r="A1669" s="14"/>
      <c r="B1669" s="255"/>
      <c r="C1669" s="256"/>
      <c r="D1669" s="246" t="s">
        <v>182</v>
      </c>
      <c r="E1669" s="257" t="s">
        <v>1</v>
      </c>
      <c r="F1669" s="258" t="s">
        <v>1645</v>
      </c>
      <c r="G1669" s="256"/>
      <c r="H1669" s="259">
        <v>1.6770000000000001</v>
      </c>
      <c r="I1669" s="260"/>
      <c r="J1669" s="256"/>
      <c r="K1669" s="256"/>
      <c r="L1669" s="261"/>
      <c r="M1669" s="262"/>
      <c r="N1669" s="263"/>
      <c r="O1669" s="263"/>
      <c r="P1669" s="263"/>
      <c r="Q1669" s="263"/>
      <c r="R1669" s="263"/>
      <c r="S1669" s="263"/>
      <c r="T1669" s="264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T1669" s="265" t="s">
        <v>182</v>
      </c>
      <c r="AU1669" s="265" t="s">
        <v>85</v>
      </c>
      <c r="AV1669" s="14" t="s">
        <v>85</v>
      </c>
      <c r="AW1669" s="14" t="s">
        <v>34</v>
      </c>
      <c r="AX1669" s="14" t="s">
        <v>76</v>
      </c>
      <c r="AY1669" s="265" t="s">
        <v>171</v>
      </c>
    </row>
    <row r="1670" s="2" customFormat="1" ht="24.15" customHeight="1">
      <c r="A1670" s="38"/>
      <c r="B1670" s="39"/>
      <c r="C1670" s="226" t="s">
        <v>1646</v>
      </c>
      <c r="D1670" s="226" t="s">
        <v>173</v>
      </c>
      <c r="E1670" s="227" t="s">
        <v>1647</v>
      </c>
      <c r="F1670" s="228" t="s">
        <v>1648</v>
      </c>
      <c r="G1670" s="229" t="s">
        <v>292</v>
      </c>
      <c r="H1670" s="230">
        <v>33.539999999999999</v>
      </c>
      <c r="I1670" s="231"/>
      <c r="J1670" s="232">
        <f>ROUND(I1670*H1670,2)</f>
        <v>0</v>
      </c>
      <c r="K1670" s="228" t="s">
        <v>177</v>
      </c>
      <c r="L1670" s="44"/>
      <c r="M1670" s="233" t="s">
        <v>1</v>
      </c>
      <c r="N1670" s="234" t="s">
        <v>41</v>
      </c>
      <c r="O1670" s="91"/>
      <c r="P1670" s="235">
        <f>O1670*H1670</f>
        <v>0</v>
      </c>
      <c r="Q1670" s="235">
        <v>0.00046999999999999999</v>
      </c>
      <c r="R1670" s="235">
        <f>Q1670*H1670</f>
        <v>0.015763799999999998</v>
      </c>
      <c r="S1670" s="235">
        <v>0</v>
      </c>
      <c r="T1670" s="236">
        <f>S1670*H1670</f>
        <v>0</v>
      </c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R1670" s="237" t="s">
        <v>272</v>
      </c>
      <c r="AT1670" s="237" t="s">
        <v>173</v>
      </c>
      <c r="AU1670" s="237" t="s">
        <v>85</v>
      </c>
      <c r="AY1670" s="17" t="s">
        <v>171</v>
      </c>
      <c r="BE1670" s="238">
        <f>IF(N1670="základní",J1670,0)</f>
        <v>0</v>
      </c>
      <c r="BF1670" s="238">
        <f>IF(N1670="snížená",J1670,0)</f>
        <v>0</v>
      </c>
      <c r="BG1670" s="238">
        <f>IF(N1670="zákl. přenesená",J1670,0)</f>
        <v>0</v>
      </c>
      <c r="BH1670" s="238">
        <f>IF(N1670="sníž. přenesená",J1670,0)</f>
        <v>0</v>
      </c>
      <c r="BI1670" s="238">
        <f>IF(N1670="nulová",J1670,0)</f>
        <v>0</v>
      </c>
      <c r="BJ1670" s="17" t="s">
        <v>83</v>
      </c>
      <c r="BK1670" s="238">
        <f>ROUND(I1670*H1670,2)</f>
        <v>0</v>
      </c>
      <c r="BL1670" s="17" t="s">
        <v>272</v>
      </c>
      <c r="BM1670" s="237" t="s">
        <v>1649</v>
      </c>
    </row>
    <row r="1671" s="2" customFormat="1">
      <c r="A1671" s="38"/>
      <c r="B1671" s="39"/>
      <c r="C1671" s="40"/>
      <c r="D1671" s="239" t="s">
        <v>180</v>
      </c>
      <c r="E1671" s="40"/>
      <c r="F1671" s="240" t="s">
        <v>1650</v>
      </c>
      <c r="G1671" s="40"/>
      <c r="H1671" s="40"/>
      <c r="I1671" s="241"/>
      <c r="J1671" s="40"/>
      <c r="K1671" s="40"/>
      <c r="L1671" s="44"/>
      <c r="M1671" s="242"/>
      <c r="N1671" s="243"/>
      <c r="O1671" s="91"/>
      <c r="P1671" s="91"/>
      <c r="Q1671" s="91"/>
      <c r="R1671" s="91"/>
      <c r="S1671" s="91"/>
      <c r="T1671" s="92"/>
      <c r="U1671" s="38"/>
      <c r="V1671" s="38"/>
      <c r="W1671" s="38"/>
      <c r="X1671" s="38"/>
      <c r="Y1671" s="38"/>
      <c r="Z1671" s="38"/>
      <c r="AA1671" s="38"/>
      <c r="AB1671" s="38"/>
      <c r="AC1671" s="38"/>
      <c r="AD1671" s="38"/>
      <c r="AE1671" s="38"/>
      <c r="AT1671" s="17" t="s">
        <v>180</v>
      </c>
      <c r="AU1671" s="17" t="s">
        <v>85</v>
      </c>
    </row>
    <row r="1672" s="2" customFormat="1">
      <c r="A1672" s="38"/>
      <c r="B1672" s="39"/>
      <c r="C1672" s="40"/>
      <c r="D1672" s="246" t="s">
        <v>243</v>
      </c>
      <c r="E1672" s="40"/>
      <c r="F1672" s="266" t="s">
        <v>1651</v>
      </c>
      <c r="G1672" s="40"/>
      <c r="H1672" s="40"/>
      <c r="I1672" s="241"/>
      <c r="J1672" s="40"/>
      <c r="K1672" s="40"/>
      <c r="L1672" s="44"/>
      <c r="M1672" s="242"/>
      <c r="N1672" s="243"/>
      <c r="O1672" s="91"/>
      <c r="P1672" s="91"/>
      <c r="Q1672" s="91"/>
      <c r="R1672" s="91"/>
      <c r="S1672" s="91"/>
      <c r="T1672" s="92"/>
      <c r="U1672" s="38"/>
      <c r="V1672" s="38"/>
      <c r="W1672" s="38"/>
      <c r="X1672" s="38"/>
      <c r="Y1672" s="38"/>
      <c r="Z1672" s="38"/>
      <c r="AA1672" s="38"/>
      <c r="AB1672" s="38"/>
      <c r="AC1672" s="38"/>
      <c r="AD1672" s="38"/>
      <c r="AE1672" s="38"/>
      <c r="AT1672" s="17" t="s">
        <v>243</v>
      </c>
      <c r="AU1672" s="17" t="s">
        <v>85</v>
      </c>
    </row>
    <row r="1673" s="13" customFormat="1">
      <c r="A1673" s="13"/>
      <c r="B1673" s="244"/>
      <c r="C1673" s="245"/>
      <c r="D1673" s="246" t="s">
        <v>182</v>
      </c>
      <c r="E1673" s="247" t="s">
        <v>1</v>
      </c>
      <c r="F1673" s="248" t="s">
        <v>236</v>
      </c>
      <c r="G1673" s="245"/>
      <c r="H1673" s="247" t="s">
        <v>1</v>
      </c>
      <c r="I1673" s="249"/>
      <c r="J1673" s="245"/>
      <c r="K1673" s="245"/>
      <c r="L1673" s="250"/>
      <c r="M1673" s="251"/>
      <c r="N1673" s="252"/>
      <c r="O1673" s="252"/>
      <c r="P1673" s="252"/>
      <c r="Q1673" s="252"/>
      <c r="R1673" s="252"/>
      <c r="S1673" s="252"/>
      <c r="T1673" s="25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54" t="s">
        <v>182</v>
      </c>
      <c r="AU1673" s="254" t="s">
        <v>85</v>
      </c>
      <c r="AV1673" s="13" t="s">
        <v>83</v>
      </c>
      <c r="AW1673" s="13" t="s">
        <v>34</v>
      </c>
      <c r="AX1673" s="13" t="s">
        <v>76</v>
      </c>
      <c r="AY1673" s="254" t="s">
        <v>171</v>
      </c>
    </row>
    <row r="1674" s="13" customFormat="1">
      <c r="A1674" s="13"/>
      <c r="B1674" s="244"/>
      <c r="C1674" s="245"/>
      <c r="D1674" s="246" t="s">
        <v>182</v>
      </c>
      <c r="E1674" s="247" t="s">
        <v>1</v>
      </c>
      <c r="F1674" s="248" t="s">
        <v>1533</v>
      </c>
      <c r="G1674" s="245"/>
      <c r="H1674" s="247" t="s">
        <v>1</v>
      </c>
      <c r="I1674" s="249"/>
      <c r="J1674" s="245"/>
      <c r="K1674" s="245"/>
      <c r="L1674" s="250"/>
      <c r="M1674" s="251"/>
      <c r="N1674" s="252"/>
      <c r="O1674" s="252"/>
      <c r="P1674" s="252"/>
      <c r="Q1674" s="252"/>
      <c r="R1674" s="252"/>
      <c r="S1674" s="252"/>
      <c r="T1674" s="25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T1674" s="254" t="s">
        <v>182</v>
      </c>
      <c r="AU1674" s="254" t="s">
        <v>85</v>
      </c>
      <c r="AV1674" s="13" t="s">
        <v>83</v>
      </c>
      <c r="AW1674" s="13" t="s">
        <v>34</v>
      </c>
      <c r="AX1674" s="13" t="s">
        <v>76</v>
      </c>
      <c r="AY1674" s="254" t="s">
        <v>171</v>
      </c>
    </row>
    <row r="1675" s="13" customFormat="1">
      <c r="A1675" s="13"/>
      <c r="B1675" s="244"/>
      <c r="C1675" s="245"/>
      <c r="D1675" s="246" t="s">
        <v>182</v>
      </c>
      <c r="E1675" s="247" t="s">
        <v>1</v>
      </c>
      <c r="F1675" s="248" t="s">
        <v>184</v>
      </c>
      <c r="G1675" s="245"/>
      <c r="H1675" s="247" t="s">
        <v>1</v>
      </c>
      <c r="I1675" s="249"/>
      <c r="J1675" s="245"/>
      <c r="K1675" s="245"/>
      <c r="L1675" s="250"/>
      <c r="M1675" s="251"/>
      <c r="N1675" s="252"/>
      <c r="O1675" s="252"/>
      <c r="P1675" s="252"/>
      <c r="Q1675" s="252"/>
      <c r="R1675" s="252"/>
      <c r="S1675" s="252"/>
      <c r="T1675" s="25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54" t="s">
        <v>182</v>
      </c>
      <c r="AU1675" s="254" t="s">
        <v>85</v>
      </c>
      <c r="AV1675" s="13" t="s">
        <v>83</v>
      </c>
      <c r="AW1675" s="13" t="s">
        <v>34</v>
      </c>
      <c r="AX1675" s="13" t="s">
        <v>76</v>
      </c>
      <c r="AY1675" s="254" t="s">
        <v>171</v>
      </c>
    </row>
    <row r="1676" s="13" customFormat="1">
      <c r="A1676" s="13"/>
      <c r="B1676" s="244"/>
      <c r="C1676" s="245"/>
      <c r="D1676" s="246" t="s">
        <v>182</v>
      </c>
      <c r="E1676" s="247" t="s">
        <v>1</v>
      </c>
      <c r="F1676" s="248" t="s">
        <v>296</v>
      </c>
      <c r="G1676" s="245"/>
      <c r="H1676" s="247" t="s">
        <v>1</v>
      </c>
      <c r="I1676" s="249"/>
      <c r="J1676" s="245"/>
      <c r="K1676" s="245"/>
      <c r="L1676" s="250"/>
      <c r="M1676" s="251"/>
      <c r="N1676" s="252"/>
      <c r="O1676" s="252"/>
      <c r="P1676" s="252"/>
      <c r="Q1676" s="252"/>
      <c r="R1676" s="252"/>
      <c r="S1676" s="252"/>
      <c r="T1676" s="25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54" t="s">
        <v>182</v>
      </c>
      <c r="AU1676" s="254" t="s">
        <v>85</v>
      </c>
      <c r="AV1676" s="13" t="s">
        <v>83</v>
      </c>
      <c r="AW1676" s="13" t="s">
        <v>34</v>
      </c>
      <c r="AX1676" s="13" t="s">
        <v>76</v>
      </c>
      <c r="AY1676" s="254" t="s">
        <v>171</v>
      </c>
    </row>
    <row r="1677" s="13" customFormat="1">
      <c r="A1677" s="13"/>
      <c r="B1677" s="244"/>
      <c r="C1677" s="245"/>
      <c r="D1677" s="246" t="s">
        <v>182</v>
      </c>
      <c r="E1677" s="247" t="s">
        <v>1</v>
      </c>
      <c r="F1677" s="248" t="s">
        <v>845</v>
      </c>
      <c r="G1677" s="245"/>
      <c r="H1677" s="247" t="s">
        <v>1</v>
      </c>
      <c r="I1677" s="249"/>
      <c r="J1677" s="245"/>
      <c r="K1677" s="245"/>
      <c r="L1677" s="250"/>
      <c r="M1677" s="251"/>
      <c r="N1677" s="252"/>
      <c r="O1677" s="252"/>
      <c r="P1677" s="252"/>
      <c r="Q1677" s="252"/>
      <c r="R1677" s="252"/>
      <c r="S1677" s="252"/>
      <c r="T1677" s="25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54" t="s">
        <v>182</v>
      </c>
      <c r="AU1677" s="254" t="s">
        <v>85</v>
      </c>
      <c r="AV1677" s="13" t="s">
        <v>83</v>
      </c>
      <c r="AW1677" s="13" t="s">
        <v>34</v>
      </c>
      <c r="AX1677" s="13" t="s">
        <v>76</v>
      </c>
      <c r="AY1677" s="254" t="s">
        <v>171</v>
      </c>
    </row>
    <row r="1678" s="14" customFormat="1">
      <c r="A1678" s="14"/>
      <c r="B1678" s="255"/>
      <c r="C1678" s="256"/>
      <c r="D1678" s="246" t="s">
        <v>182</v>
      </c>
      <c r="E1678" s="257" t="s">
        <v>1</v>
      </c>
      <c r="F1678" s="258" t="s">
        <v>1652</v>
      </c>
      <c r="G1678" s="256"/>
      <c r="H1678" s="259">
        <v>33.539999999999999</v>
      </c>
      <c r="I1678" s="260"/>
      <c r="J1678" s="256"/>
      <c r="K1678" s="256"/>
      <c r="L1678" s="261"/>
      <c r="M1678" s="262"/>
      <c r="N1678" s="263"/>
      <c r="O1678" s="263"/>
      <c r="P1678" s="263"/>
      <c r="Q1678" s="263"/>
      <c r="R1678" s="263"/>
      <c r="S1678" s="263"/>
      <c r="T1678" s="26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65" t="s">
        <v>182</v>
      </c>
      <c r="AU1678" s="265" t="s">
        <v>85</v>
      </c>
      <c r="AV1678" s="14" t="s">
        <v>85</v>
      </c>
      <c r="AW1678" s="14" t="s">
        <v>34</v>
      </c>
      <c r="AX1678" s="14" t="s">
        <v>76</v>
      </c>
      <c r="AY1678" s="265" t="s">
        <v>171</v>
      </c>
    </row>
    <row r="1679" s="2" customFormat="1" ht="33" customHeight="1">
      <c r="A1679" s="38"/>
      <c r="B1679" s="39"/>
      <c r="C1679" s="226" t="s">
        <v>1653</v>
      </c>
      <c r="D1679" s="226" t="s">
        <v>173</v>
      </c>
      <c r="E1679" s="227" t="s">
        <v>1654</v>
      </c>
      <c r="F1679" s="228" t="s">
        <v>1655</v>
      </c>
      <c r="G1679" s="229" t="s">
        <v>492</v>
      </c>
      <c r="H1679" s="230">
        <v>4</v>
      </c>
      <c r="I1679" s="231"/>
      <c r="J1679" s="232">
        <f>ROUND(I1679*H1679,2)</f>
        <v>0</v>
      </c>
      <c r="K1679" s="228" t="s">
        <v>177</v>
      </c>
      <c r="L1679" s="44"/>
      <c r="M1679" s="233" t="s">
        <v>1</v>
      </c>
      <c r="N1679" s="234" t="s">
        <v>41</v>
      </c>
      <c r="O1679" s="91"/>
      <c r="P1679" s="235">
        <f>O1679*H1679</f>
        <v>0</v>
      </c>
      <c r="Q1679" s="235">
        <v>0</v>
      </c>
      <c r="R1679" s="235">
        <f>Q1679*H1679</f>
        <v>0</v>
      </c>
      <c r="S1679" s="235">
        <v>0</v>
      </c>
      <c r="T1679" s="236">
        <f>S1679*H1679</f>
        <v>0</v>
      </c>
      <c r="U1679" s="38"/>
      <c r="V1679" s="38"/>
      <c r="W1679" s="38"/>
      <c r="X1679" s="38"/>
      <c r="Y1679" s="38"/>
      <c r="Z1679" s="38"/>
      <c r="AA1679" s="38"/>
      <c r="AB1679" s="38"/>
      <c r="AC1679" s="38"/>
      <c r="AD1679" s="38"/>
      <c r="AE1679" s="38"/>
      <c r="AR1679" s="237" t="s">
        <v>272</v>
      </c>
      <c r="AT1679" s="237" t="s">
        <v>173</v>
      </c>
      <c r="AU1679" s="237" t="s">
        <v>85</v>
      </c>
      <c r="AY1679" s="17" t="s">
        <v>171</v>
      </c>
      <c r="BE1679" s="238">
        <f>IF(N1679="základní",J1679,0)</f>
        <v>0</v>
      </c>
      <c r="BF1679" s="238">
        <f>IF(N1679="snížená",J1679,0)</f>
        <v>0</v>
      </c>
      <c r="BG1679" s="238">
        <f>IF(N1679="zákl. přenesená",J1679,0)</f>
        <v>0</v>
      </c>
      <c r="BH1679" s="238">
        <f>IF(N1679="sníž. přenesená",J1679,0)</f>
        <v>0</v>
      </c>
      <c r="BI1679" s="238">
        <f>IF(N1679="nulová",J1679,0)</f>
        <v>0</v>
      </c>
      <c r="BJ1679" s="17" t="s">
        <v>83</v>
      </c>
      <c r="BK1679" s="238">
        <f>ROUND(I1679*H1679,2)</f>
        <v>0</v>
      </c>
      <c r="BL1679" s="17" t="s">
        <v>272</v>
      </c>
      <c r="BM1679" s="237" t="s">
        <v>1656</v>
      </c>
    </row>
    <row r="1680" s="2" customFormat="1">
      <c r="A1680" s="38"/>
      <c r="B1680" s="39"/>
      <c r="C1680" s="40"/>
      <c r="D1680" s="239" t="s">
        <v>180</v>
      </c>
      <c r="E1680" s="40"/>
      <c r="F1680" s="240" t="s">
        <v>1657</v>
      </c>
      <c r="G1680" s="40"/>
      <c r="H1680" s="40"/>
      <c r="I1680" s="241"/>
      <c r="J1680" s="40"/>
      <c r="K1680" s="40"/>
      <c r="L1680" s="44"/>
      <c r="M1680" s="242"/>
      <c r="N1680" s="243"/>
      <c r="O1680" s="91"/>
      <c r="P1680" s="91"/>
      <c r="Q1680" s="91"/>
      <c r="R1680" s="91"/>
      <c r="S1680" s="91"/>
      <c r="T1680" s="92"/>
      <c r="U1680" s="38"/>
      <c r="V1680" s="38"/>
      <c r="W1680" s="38"/>
      <c r="X1680" s="38"/>
      <c r="Y1680" s="38"/>
      <c r="Z1680" s="38"/>
      <c r="AA1680" s="38"/>
      <c r="AB1680" s="38"/>
      <c r="AC1680" s="38"/>
      <c r="AD1680" s="38"/>
      <c r="AE1680" s="38"/>
      <c r="AT1680" s="17" t="s">
        <v>180</v>
      </c>
      <c r="AU1680" s="17" t="s">
        <v>85</v>
      </c>
    </row>
    <row r="1681" s="13" customFormat="1">
      <c r="A1681" s="13"/>
      <c r="B1681" s="244"/>
      <c r="C1681" s="245"/>
      <c r="D1681" s="246" t="s">
        <v>182</v>
      </c>
      <c r="E1681" s="247" t="s">
        <v>1</v>
      </c>
      <c r="F1681" s="248" t="s">
        <v>236</v>
      </c>
      <c r="G1681" s="245"/>
      <c r="H1681" s="247" t="s">
        <v>1</v>
      </c>
      <c r="I1681" s="249"/>
      <c r="J1681" s="245"/>
      <c r="K1681" s="245"/>
      <c r="L1681" s="250"/>
      <c r="M1681" s="251"/>
      <c r="N1681" s="252"/>
      <c r="O1681" s="252"/>
      <c r="P1681" s="252"/>
      <c r="Q1681" s="252"/>
      <c r="R1681" s="252"/>
      <c r="S1681" s="252"/>
      <c r="T1681" s="25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54" t="s">
        <v>182</v>
      </c>
      <c r="AU1681" s="254" t="s">
        <v>85</v>
      </c>
      <c r="AV1681" s="13" t="s">
        <v>83</v>
      </c>
      <c r="AW1681" s="13" t="s">
        <v>34</v>
      </c>
      <c r="AX1681" s="13" t="s">
        <v>76</v>
      </c>
      <c r="AY1681" s="254" t="s">
        <v>171</v>
      </c>
    </row>
    <row r="1682" s="13" customFormat="1">
      <c r="A1682" s="13"/>
      <c r="B1682" s="244"/>
      <c r="C1682" s="245"/>
      <c r="D1682" s="246" t="s">
        <v>182</v>
      </c>
      <c r="E1682" s="247" t="s">
        <v>1</v>
      </c>
      <c r="F1682" s="248" t="s">
        <v>184</v>
      </c>
      <c r="G1682" s="245"/>
      <c r="H1682" s="247" t="s">
        <v>1</v>
      </c>
      <c r="I1682" s="249"/>
      <c r="J1682" s="245"/>
      <c r="K1682" s="245"/>
      <c r="L1682" s="250"/>
      <c r="M1682" s="251"/>
      <c r="N1682" s="252"/>
      <c r="O1682" s="252"/>
      <c r="P1682" s="252"/>
      <c r="Q1682" s="252"/>
      <c r="R1682" s="252"/>
      <c r="S1682" s="252"/>
      <c r="T1682" s="25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54" t="s">
        <v>182</v>
      </c>
      <c r="AU1682" s="254" t="s">
        <v>85</v>
      </c>
      <c r="AV1682" s="13" t="s">
        <v>83</v>
      </c>
      <c r="AW1682" s="13" t="s">
        <v>34</v>
      </c>
      <c r="AX1682" s="13" t="s">
        <v>76</v>
      </c>
      <c r="AY1682" s="254" t="s">
        <v>171</v>
      </c>
    </row>
    <row r="1683" s="13" customFormat="1">
      <c r="A1683" s="13"/>
      <c r="B1683" s="244"/>
      <c r="C1683" s="245"/>
      <c r="D1683" s="246" t="s">
        <v>182</v>
      </c>
      <c r="E1683" s="247" t="s">
        <v>1</v>
      </c>
      <c r="F1683" s="248" t="s">
        <v>845</v>
      </c>
      <c r="G1683" s="245"/>
      <c r="H1683" s="247" t="s">
        <v>1</v>
      </c>
      <c r="I1683" s="249"/>
      <c r="J1683" s="245"/>
      <c r="K1683" s="245"/>
      <c r="L1683" s="250"/>
      <c r="M1683" s="251"/>
      <c r="N1683" s="252"/>
      <c r="O1683" s="252"/>
      <c r="P1683" s="252"/>
      <c r="Q1683" s="252"/>
      <c r="R1683" s="252"/>
      <c r="S1683" s="252"/>
      <c r="T1683" s="25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54" t="s">
        <v>182</v>
      </c>
      <c r="AU1683" s="254" t="s">
        <v>85</v>
      </c>
      <c r="AV1683" s="13" t="s">
        <v>83</v>
      </c>
      <c r="AW1683" s="13" t="s">
        <v>34</v>
      </c>
      <c r="AX1683" s="13" t="s">
        <v>76</v>
      </c>
      <c r="AY1683" s="254" t="s">
        <v>171</v>
      </c>
    </row>
    <row r="1684" s="14" customFormat="1">
      <c r="A1684" s="14"/>
      <c r="B1684" s="255"/>
      <c r="C1684" s="256"/>
      <c r="D1684" s="246" t="s">
        <v>182</v>
      </c>
      <c r="E1684" s="257" t="s">
        <v>1</v>
      </c>
      <c r="F1684" s="258" t="s">
        <v>178</v>
      </c>
      <c r="G1684" s="256"/>
      <c r="H1684" s="259">
        <v>4</v>
      </c>
      <c r="I1684" s="260"/>
      <c r="J1684" s="256"/>
      <c r="K1684" s="256"/>
      <c r="L1684" s="261"/>
      <c r="M1684" s="262"/>
      <c r="N1684" s="263"/>
      <c r="O1684" s="263"/>
      <c r="P1684" s="263"/>
      <c r="Q1684" s="263"/>
      <c r="R1684" s="263"/>
      <c r="S1684" s="263"/>
      <c r="T1684" s="264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65" t="s">
        <v>182</v>
      </c>
      <c r="AU1684" s="265" t="s">
        <v>85</v>
      </c>
      <c r="AV1684" s="14" t="s">
        <v>85</v>
      </c>
      <c r="AW1684" s="14" t="s">
        <v>34</v>
      </c>
      <c r="AX1684" s="14" t="s">
        <v>76</v>
      </c>
      <c r="AY1684" s="265" t="s">
        <v>171</v>
      </c>
    </row>
    <row r="1685" s="2" customFormat="1" ht="24.15" customHeight="1">
      <c r="A1685" s="38"/>
      <c r="B1685" s="39"/>
      <c r="C1685" s="226" t="s">
        <v>1658</v>
      </c>
      <c r="D1685" s="226" t="s">
        <v>173</v>
      </c>
      <c r="E1685" s="227" t="s">
        <v>1659</v>
      </c>
      <c r="F1685" s="228" t="s">
        <v>1660</v>
      </c>
      <c r="G1685" s="229" t="s">
        <v>292</v>
      </c>
      <c r="H1685" s="230">
        <v>33.539999999999999</v>
      </c>
      <c r="I1685" s="231"/>
      <c r="J1685" s="232">
        <f>ROUND(I1685*H1685,2)</f>
        <v>0</v>
      </c>
      <c r="K1685" s="228" t="s">
        <v>1</v>
      </c>
      <c r="L1685" s="44"/>
      <c r="M1685" s="233" t="s">
        <v>1</v>
      </c>
      <c r="N1685" s="234" t="s">
        <v>41</v>
      </c>
      <c r="O1685" s="91"/>
      <c r="P1685" s="235">
        <f>O1685*H1685</f>
        <v>0</v>
      </c>
      <c r="Q1685" s="235">
        <v>0.00040000000000000002</v>
      </c>
      <c r="R1685" s="235">
        <f>Q1685*H1685</f>
        <v>0.013416000000000001</v>
      </c>
      <c r="S1685" s="235">
        <v>0</v>
      </c>
      <c r="T1685" s="236">
        <f>S1685*H1685</f>
        <v>0</v>
      </c>
      <c r="U1685" s="38"/>
      <c r="V1685" s="38"/>
      <c r="W1685" s="38"/>
      <c r="X1685" s="38"/>
      <c r="Y1685" s="38"/>
      <c r="Z1685" s="38"/>
      <c r="AA1685" s="38"/>
      <c r="AB1685" s="38"/>
      <c r="AC1685" s="38"/>
      <c r="AD1685" s="38"/>
      <c r="AE1685" s="38"/>
      <c r="AR1685" s="237" t="s">
        <v>272</v>
      </c>
      <c r="AT1685" s="237" t="s">
        <v>173</v>
      </c>
      <c r="AU1685" s="237" t="s">
        <v>85</v>
      </c>
      <c r="AY1685" s="17" t="s">
        <v>171</v>
      </c>
      <c r="BE1685" s="238">
        <f>IF(N1685="základní",J1685,0)</f>
        <v>0</v>
      </c>
      <c r="BF1685" s="238">
        <f>IF(N1685="snížená",J1685,0)</f>
        <v>0</v>
      </c>
      <c r="BG1685" s="238">
        <f>IF(N1685="zákl. přenesená",J1685,0)</f>
        <v>0</v>
      </c>
      <c r="BH1685" s="238">
        <f>IF(N1685="sníž. přenesená",J1685,0)</f>
        <v>0</v>
      </c>
      <c r="BI1685" s="238">
        <f>IF(N1685="nulová",J1685,0)</f>
        <v>0</v>
      </c>
      <c r="BJ1685" s="17" t="s">
        <v>83</v>
      </c>
      <c r="BK1685" s="238">
        <f>ROUND(I1685*H1685,2)</f>
        <v>0</v>
      </c>
      <c r="BL1685" s="17" t="s">
        <v>272</v>
      </c>
      <c r="BM1685" s="237" t="s">
        <v>1661</v>
      </c>
    </row>
    <row r="1686" s="13" customFormat="1">
      <c r="A1686" s="13"/>
      <c r="B1686" s="244"/>
      <c r="C1686" s="245"/>
      <c r="D1686" s="246" t="s">
        <v>182</v>
      </c>
      <c r="E1686" s="247" t="s">
        <v>1</v>
      </c>
      <c r="F1686" s="248" t="s">
        <v>236</v>
      </c>
      <c r="G1686" s="245"/>
      <c r="H1686" s="247" t="s">
        <v>1</v>
      </c>
      <c r="I1686" s="249"/>
      <c r="J1686" s="245"/>
      <c r="K1686" s="245"/>
      <c r="L1686" s="250"/>
      <c r="M1686" s="251"/>
      <c r="N1686" s="252"/>
      <c r="O1686" s="252"/>
      <c r="P1686" s="252"/>
      <c r="Q1686" s="252"/>
      <c r="R1686" s="252"/>
      <c r="S1686" s="252"/>
      <c r="T1686" s="25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54" t="s">
        <v>182</v>
      </c>
      <c r="AU1686" s="254" t="s">
        <v>85</v>
      </c>
      <c r="AV1686" s="13" t="s">
        <v>83</v>
      </c>
      <c r="AW1686" s="13" t="s">
        <v>34</v>
      </c>
      <c r="AX1686" s="13" t="s">
        <v>76</v>
      </c>
      <c r="AY1686" s="254" t="s">
        <v>171</v>
      </c>
    </row>
    <row r="1687" s="13" customFormat="1">
      <c r="A1687" s="13"/>
      <c r="B1687" s="244"/>
      <c r="C1687" s="245"/>
      <c r="D1687" s="246" t="s">
        <v>182</v>
      </c>
      <c r="E1687" s="247" t="s">
        <v>1</v>
      </c>
      <c r="F1687" s="248" t="s">
        <v>1533</v>
      </c>
      <c r="G1687" s="245"/>
      <c r="H1687" s="247" t="s">
        <v>1</v>
      </c>
      <c r="I1687" s="249"/>
      <c r="J1687" s="245"/>
      <c r="K1687" s="245"/>
      <c r="L1687" s="250"/>
      <c r="M1687" s="251"/>
      <c r="N1687" s="252"/>
      <c r="O1687" s="252"/>
      <c r="P1687" s="252"/>
      <c r="Q1687" s="252"/>
      <c r="R1687" s="252"/>
      <c r="S1687" s="252"/>
      <c r="T1687" s="25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54" t="s">
        <v>182</v>
      </c>
      <c r="AU1687" s="254" t="s">
        <v>85</v>
      </c>
      <c r="AV1687" s="13" t="s">
        <v>83</v>
      </c>
      <c r="AW1687" s="13" t="s">
        <v>34</v>
      </c>
      <c r="AX1687" s="13" t="s">
        <v>76</v>
      </c>
      <c r="AY1687" s="254" t="s">
        <v>171</v>
      </c>
    </row>
    <row r="1688" s="13" customFormat="1">
      <c r="A1688" s="13"/>
      <c r="B1688" s="244"/>
      <c r="C1688" s="245"/>
      <c r="D1688" s="246" t="s">
        <v>182</v>
      </c>
      <c r="E1688" s="247" t="s">
        <v>1</v>
      </c>
      <c r="F1688" s="248" t="s">
        <v>184</v>
      </c>
      <c r="G1688" s="245"/>
      <c r="H1688" s="247" t="s">
        <v>1</v>
      </c>
      <c r="I1688" s="249"/>
      <c r="J1688" s="245"/>
      <c r="K1688" s="245"/>
      <c r="L1688" s="250"/>
      <c r="M1688" s="251"/>
      <c r="N1688" s="252"/>
      <c r="O1688" s="252"/>
      <c r="P1688" s="252"/>
      <c r="Q1688" s="252"/>
      <c r="R1688" s="252"/>
      <c r="S1688" s="252"/>
      <c r="T1688" s="25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54" t="s">
        <v>182</v>
      </c>
      <c r="AU1688" s="254" t="s">
        <v>85</v>
      </c>
      <c r="AV1688" s="13" t="s">
        <v>83</v>
      </c>
      <c r="AW1688" s="13" t="s">
        <v>34</v>
      </c>
      <c r="AX1688" s="13" t="s">
        <v>76</v>
      </c>
      <c r="AY1688" s="254" t="s">
        <v>171</v>
      </c>
    </row>
    <row r="1689" s="13" customFormat="1">
      <c r="A1689" s="13"/>
      <c r="B1689" s="244"/>
      <c r="C1689" s="245"/>
      <c r="D1689" s="246" t="s">
        <v>182</v>
      </c>
      <c r="E1689" s="247" t="s">
        <v>1</v>
      </c>
      <c r="F1689" s="248" t="s">
        <v>296</v>
      </c>
      <c r="G1689" s="245"/>
      <c r="H1689" s="247" t="s">
        <v>1</v>
      </c>
      <c r="I1689" s="249"/>
      <c r="J1689" s="245"/>
      <c r="K1689" s="245"/>
      <c r="L1689" s="250"/>
      <c r="M1689" s="251"/>
      <c r="N1689" s="252"/>
      <c r="O1689" s="252"/>
      <c r="P1689" s="252"/>
      <c r="Q1689" s="252"/>
      <c r="R1689" s="252"/>
      <c r="S1689" s="252"/>
      <c r="T1689" s="25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54" t="s">
        <v>182</v>
      </c>
      <c r="AU1689" s="254" t="s">
        <v>85</v>
      </c>
      <c r="AV1689" s="13" t="s">
        <v>83</v>
      </c>
      <c r="AW1689" s="13" t="s">
        <v>34</v>
      </c>
      <c r="AX1689" s="13" t="s">
        <v>76</v>
      </c>
      <c r="AY1689" s="254" t="s">
        <v>171</v>
      </c>
    </row>
    <row r="1690" s="13" customFormat="1">
      <c r="A1690" s="13"/>
      <c r="B1690" s="244"/>
      <c r="C1690" s="245"/>
      <c r="D1690" s="246" t="s">
        <v>182</v>
      </c>
      <c r="E1690" s="247" t="s">
        <v>1</v>
      </c>
      <c r="F1690" s="248" t="s">
        <v>845</v>
      </c>
      <c r="G1690" s="245"/>
      <c r="H1690" s="247" t="s">
        <v>1</v>
      </c>
      <c r="I1690" s="249"/>
      <c r="J1690" s="245"/>
      <c r="K1690" s="245"/>
      <c r="L1690" s="250"/>
      <c r="M1690" s="251"/>
      <c r="N1690" s="252"/>
      <c r="O1690" s="252"/>
      <c r="P1690" s="252"/>
      <c r="Q1690" s="252"/>
      <c r="R1690" s="252"/>
      <c r="S1690" s="252"/>
      <c r="T1690" s="25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54" t="s">
        <v>182</v>
      </c>
      <c r="AU1690" s="254" t="s">
        <v>85</v>
      </c>
      <c r="AV1690" s="13" t="s">
        <v>83</v>
      </c>
      <c r="AW1690" s="13" t="s">
        <v>34</v>
      </c>
      <c r="AX1690" s="13" t="s">
        <v>76</v>
      </c>
      <c r="AY1690" s="254" t="s">
        <v>171</v>
      </c>
    </row>
    <row r="1691" s="14" customFormat="1">
      <c r="A1691" s="14"/>
      <c r="B1691" s="255"/>
      <c r="C1691" s="256"/>
      <c r="D1691" s="246" t="s">
        <v>182</v>
      </c>
      <c r="E1691" s="257" t="s">
        <v>1</v>
      </c>
      <c r="F1691" s="258" t="s">
        <v>1652</v>
      </c>
      <c r="G1691" s="256"/>
      <c r="H1691" s="259">
        <v>33.539999999999999</v>
      </c>
      <c r="I1691" s="260"/>
      <c r="J1691" s="256"/>
      <c r="K1691" s="256"/>
      <c r="L1691" s="261"/>
      <c r="M1691" s="262"/>
      <c r="N1691" s="263"/>
      <c r="O1691" s="263"/>
      <c r="P1691" s="263"/>
      <c r="Q1691" s="263"/>
      <c r="R1691" s="263"/>
      <c r="S1691" s="263"/>
      <c r="T1691" s="264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65" t="s">
        <v>182</v>
      </c>
      <c r="AU1691" s="265" t="s">
        <v>85</v>
      </c>
      <c r="AV1691" s="14" t="s">
        <v>85</v>
      </c>
      <c r="AW1691" s="14" t="s">
        <v>34</v>
      </c>
      <c r="AX1691" s="14" t="s">
        <v>76</v>
      </c>
      <c r="AY1691" s="265" t="s">
        <v>171</v>
      </c>
    </row>
    <row r="1692" s="2" customFormat="1" ht="33" customHeight="1">
      <c r="A1692" s="38"/>
      <c r="B1692" s="39"/>
      <c r="C1692" s="226" t="s">
        <v>1662</v>
      </c>
      <c r="D1692" s="226" t="s">
        <v>173</v>
      </c>
      <c r="E1692" s="227" t="s">
        <v>1663</v>
      </c>
      <c r="F1692" s="228" t="s">
        <v>1664</v>
      </c>
      <c r="G1692" s="229" t="s">
        <v>260</v>
      </c>
      <c r="H1692" s="230">
        <v>3.0379999999999998</v>
      </c>
      <c r="I1692" s="231"/>
      <c r="J1692" s="232">
        <f>ROUND(I1692*H1692,2)</f>
        <v>0</v>
      </c>
      <c r="K1692" s="228" t="s">
        <v>177</v>
      </c>
      <c r="L1692" s="44"/>
      <c r="M1692" s="233" t="s">
        <v>1</v>
      </c>
      <c r="N1692" s="234" t="s">
        <v>41</v>
      </c>
      <c r="O1692" s="91"/>
      <c r="P1692" s="235">
        <f>O1692*H1692</f>
        <v>0</v>
      </c>
      <c r="Q1692" s="235">
        <v>0</v>
      </c>
      <c r="R1692" s="235">
        <f>Q1692*H1692</f>
        <v>0</v>
      </c>
      <c r="S1692" s="235">
        <v>0</v>
      </c>
      <c r="T1692" s="236">
        <f>S1692*H1692</f>
        <v>0</v>
      </c>
      <c r="U1692" s="38"/>
      <c r="V1692" s="38"/>
      <c r="W1692" s="38"/>
      <c r="X1692" s="38"/>
      <c r="Y1692" s="38"/>
      <c r="Z1692" s="38"/>
      <c r="AA1692" s="38"/>
      <c r="AB1692" s="38"/>
      <c r="AC1692" s="38"/>
      <c r="AD1692" s="38"/>
      <c r="AE1692" s="38"/>
      <c r="AR1692" s="237" t="s">
        <v>272</v>
      </c>
      <c r="AT1692" s="237" t="s">
        <v>173</v>
      </c>
      <c r="AU1692" s="237" t="s">
        <v>85</v>
      </c>
      <c r="AY1692" s="17" t="s">
        <v>171</v>
      </c>
      <c r="BE1692" s="238">
        <f>IF(N1692="základní",J1692,0)</f>
        <v>0</v>
      </c>
      <c r="BF1692" s="238">
        <f>IF(N1692="snížená",J1692,0)</f>
        <v>0</v>
      </c>
      <c r="BG1692" s="238">
        <f>IF(N1692="zákl. přenesená",J1692,0)</f>
        <v>0</v>
      </c>
      <c r="BH1692" s="238">
        <f>IF(N1692="sníž. přenesená",J1692,0)</f>
        <v>0</v>
      </c>
      <c r="BI1692" s="238">
        <f>IF(N1692="nulová",J1692,0)</f>
        <v>0</v>
      </c>
      <c r="BJ1692" s="17" t="s">
        <v>83</v>
      </c>
      <c r="BK1692" s="238">
        <f>ROUND(I1692*H1692,2)</f>
        <v>0</v>
      </c>
      <c r="BL1692" s="17" t="s">
        <v>272</v>
      </c>
      <c r="BM1692" s="237" t="s">
        <v>1665</v>
      </c>
    </row>
    <row r="1693" s="2" customFormat="1">
      <c r="A1693" s="38"/>
      <c r="B1693" s="39"/>
      <c r="C1693" s="40"/>
      <c r="D1693" s="239" t="s">
        <v>180</v>
      </c>
      <c r="E1693" s="40"/>
      <c r="F1693" s="240" t="s">
        <v>1666</v>
      </c>
      <c r="G1693" s="40"/>
      <c r="H1693" s="40"/>
      <c r="I1693" s="241"/>
      <c r="J1693" s="40"/>
      <c r="K1693" s="40"/>
      <c r="L1693" s="44"/>
      <c r="M1693" s="242"/>
      <c r="N1693" s="243"/>
      <c r="O1693" s="91"/>
      <c r="P1693" s="91"/>
      <c r="Q1693" s="91"/>
      <c r="R1693" s="91"/>
      <c r="S1693" s="91"/>
      <c r="T1693" s="92"/>
      <c r="U1693" s="38"/>
      <c r="V1693" s="38"/>
      <c r="W1693" s="38"/>
      <c r="X1693" s="38"/>
      <c r="Y1693" s="38"/>
      <c r="Z1693" s="38"/>
      <c r="AA1693" s="38"/>
      <c r="AB1693" s="38"/>
      <c r="AC1693" s="38"/>
      <c r="AD1693" s="38"/>
      <c r="AE1693" s="38"/>
      <c r="AT1693" s="17" t="s">
        <v>180</v>
      </c>
      <c r="AU1693" s="17" t="s">
        <v>85</v>
      </c>
    </row>
    <row r="1694" s="12" customFormat="1" ht="22.8" customHeight="1">
      <c r="A1694" s="12"/>
      <c r="B1694" s="210"/>
      <c r="C1694" s="211"/>
      <c r="D1694" s="212" t="s">
        <v>75</v>
      </c>
      <c r="E1694" s="224" t="s">
        <v>1667</v>
      </c>
      <c r="F1694" s="224" t="s">
        <v>1668</v>
      </c>
      <c r="G1694" s="211"/>
      <c r="H1694" s="211"/>
      <c r="I1694" s="214"/>
      <c r="J1694" s="225">
        <f>BK1694</f>
        <v>0</v>
      </c>
      <c r="K1694" s="211"/>
      <c r="L1694" s="216"/>
      <c r="M1694" s="217"/>
      <c r="N1694" s="218"/>
      <c r="O1694" s="218"/>
      <c r="P1694" s="219">
        <f>SUM(P1695:P1800)</f>
        <v>0</v>
      </c>
      <c r="Q1694" s="218"/>
      <c r="R1694" s="219">
        <f>SUM(R1695:R1800)</f>
        <v>0.65751941999999985</v>
      </c>
      <c r="S1694" s="218"/>
      <c r="T1694" s="220">
        <f>SUM(T1695:T1800)</f>
        <v>0</v>
      </c>
      <c r="U1694" s="12"/>
      <c r="V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R1694" s="221" t="s">
        <v>85</v>
      </c>
      <c r="AT1694" s="222" t="s">
        <v>75</v>
      </c>
      <c r="AU1694" s="222" t="s">
        <v>83</v>
      </c>
      <c r="AY1694" s="221" t="s">
        <v>171</v>
      </c>
      <c r="BK1694" s="223">
        <f>SUM(BK1695:BK1800)</f>
        <v>0</v>
      </c>
    </row>
    <row r="1695" s="2" customFormat="1" ht="24.15" customHeight="1">
      <c r="A1695" s="38"/>
      <c r="B1695" s="39"/>
      <c r="C1695" s="226" t="s">
        <v>1669</v>
      </c>
      <c r="D1695" s="226" t="s">
        <v>173</v>
      </c>
      <c r="E1695" s="227" t="s">
        <v>1670</v>
      </c>
      <c r="F1695" s="228" t="s">
        <v>1671</v>
      </c>
      <c r="G1695" s="229" t="s">
        <v>292</v>
      </c>
      <c r="H1695" s="230">
        <v>1.76</v>
      </c>
      <c r="I1695" s="231"/>
      <c r="J1695" s="232">
        <f>ROUND(I1695*H1695,2)</f>
        <v>0</v>
      </c>
      <c r="K1695" s="228" t="s">
        <v>177</v>
      </c>
      <c r="L1695" s="44"/>
      <c r="M1695" s="233" t="s">
        <v>1</v>
      </c>
      <c r="N1695" s="234" t="s">
        <v>41</v>
      </c>
      <c r="O1695" s="91"/>
      <c r="P1695" s="235">
        <f>O1695*H1695</f>
        <v>0</v>
      </c>
      <c r="Q1695" s="235">
        <v>0</v>
      </c>
      <c r="R1695" s="235">
        <f>Q1695*H1695</f>
        <v>0</v>
      </c>
      <c r="S1695" s="235">
        <v>0</v>
      </c>
      <c r="T1695" s="236">
        <f>S1695*H1695</f>
        <v>0</v>
      </c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R1695" s="237" t="s">
        <v>272</v>
      </c>
      <c r="AT1695" s="237" t="s">
        <v>173</v>
      </c>
      <c r="AU1695" s="237" t="s">
        <v>85</v>
      </c>
      <c r="AY1695" s="17" t="s">
        <v>171</v>
      </c>
      <c r="BE1695" s="238">
        <f>IF(N1695="základní",J1695,0)</f>
        <v>0</v>
      </c>
      <c r="BF1695" s="238">
        <f>IF(N1695="snížená",J1695,0)</f>
        <v>0</v>
      </c>
      <c r="BG1695" s="238">
        <f>IF(N1695="zákl. přenesená",J1695,0)</f>
        <v>0</v>
      </c>
      <c r="BH1695" s="238">
        <f>IF(N1695="sníž. přenesená",J1695,0)</f>
        <v>0</v>
      </c>
      <c r="BI1695" s="238">
        <f>IF(N1695="nulová",J1695,0)</f>
        <v>0</v>
      </c>
      <c r="BJ1695" s="17" t="s">
        <v>83</v>
      </c>
      <c r="BK1695" s="238">
        <f>ROUND(I1695*H1695,2)</f>
        <v>0</v>
      </c>
      <c r="BL1695" s="17" t="s">
        <v>272</v>
      </c>
      <c r="BM1695" s="237" t="s">
        <v>1672</v>
      </c>
    </row>
    <row r="1696" s="2" customFormat="1">
      <c r="A1696" s="38"/>
      <c r="B1696" s="39"/>
      <c r="C1696" s="40"/>
      <c r="D1696" s="239" t="s">
        <v>180</v>
      </c>
      <c r="E1696" s="40"/>
      <c r="F1696" s="240" t="s">
        <v>1673</v>
      </c>
      <c r="G1696" s="40"/>
      <c r="H1696" s="40"/>
      <c r="I1696" s="241"/>
      <c r="J1696" s="40"/>
      <c r="K1696" s="40"/>
      <c r="L1696" s="44"/>
      <c r="M1696" s="242"/>
      <c r="N1696" s="243"/>
      <c r="O1696" s="91"/>
      <c r="P1696" s="91"/>
      <c r="Q1696" s="91"/>
      <c r="R1696" s="91"/>
      <c r="S1696" s="91"/>
      <c r="T1696" s="92"/>
      <c r="U1696" s="38"/>
      <c r="V1696" s="38"/>
      <c r="W1696" s="38"/>
      <c r="X1696" s="38"/>
      <c r="Y1696" s="38"/>
      <c r="Z1696" s="38"/>
      <c r="AA1696" s="38"/>
      <c r="AB1696" s="38"/>
      <c r="AC1696" s="38"/>
      <c r="AD1696" s="38"/>
      <c r="AE1696" s="38"/>
      <c r="AT1696" s="17" t="s">
        <v>180</v>
      </c>
      <c r="AU1696" s="17" t="s">
        <v>85</v>
      </c>
    </row>
    <row r="1697" s="2" customFormat="1">
      <c r="A1697" s="38"/>
      <c r="B1697" s="39"/>
      <c r="C1697" s="40"/>
      <c r="D1697" s="246" t="s">
        <v>243</v>
      </c>
      <c r="E1697" s="40"/>
      <c r="F1697" s="266" t="s">
        <v>1674</v>
      </c>
      <c r="G1697" s="40"/>
      <c r="H1697" s="40"/>
      <c r="I1697" s="241"/>
      <c r="J1697" s="40"/>
      <c r="K1697" s="40"/>
      <c r="L1697" s="44"/>
      <c r="M1697" s="242"/>
      <c r="N1697" s="243"/>
      <c r="O1697" s="91"/>
      <c r="P1697" s="91"/>
      <c r="Q1697" s="91"/>
      <c r="R1697" s="91"/>
      <c r="S1697" s="91"/>
      <c r="T1697" s="92"/>
      <c r="U1697" s="38"/>
      <c r="V1697" s="38"/>
      <c r="W1697" s="38"/>
      <c r="X1697" s="38"/>
      <c r="Y1697" s="38"/>
      <c r="Z1697" s="38"/>
      <c r="AA1697" s="38"/>
      <c r="AB1697" s="38"/>
      <c r="AC1697" s="38"/>
      <c r="AD1697" s="38"/>
      <c r="AE1697" s="38"/>
      <c r="AT1697" s="17" t="s">
        <v>243</v>
      </c>
      <c r="AU1697" s="17" t="s">
        <v>85</v>
      </c>
    </row>
    <row r="1698" s="13" customFormat="1">
      <c r="A1698" s="13"/>
      <c r="B1698" s="244"/>
      <c r="C1698" s="245"/>
      <c r="D1698" s="246" t="s">
        <v>182</v>
      </c>
      <c r="E1698" s="247" t="s">
        <v>1</v>
      </c>
      <c r="F1698" s="248" t="s">
        <v>236</v>
      </c>
      <c r="G1698" s="245"/>
      <c r="H1698" s="247" t="s">
        <v>1</v>
      </c>
      <c r="I1698" s="249"/>
      <c r="J1698" s="245"/>
      <c r="K1698" s="245"/>
      <c r="L1698" s="250"/>
      <c r="M1698" s="251"/>
      <c r="N1698" s="252"/>
      <c r="O1698" s="252"/>
      <c r="P1698" s="252"/>
      <c r="Q1698" s="252"/>
      <c r="R1698" s="252"/>
      <c r="S1698" s="252"/>
      <c r="T1698" s="25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54" t="s">
        <v>182</v>
      </c>
      <c r="AU1698" s="254" t="s">
        <v>85</v>
      </c>
      <c r="AV1698" s="13" t="s">
        <v>83</v>
      </c>
      <c r="AW1698" s="13" t="s">
        <v>34</v>
      </c>
      <c r="AX1698" s="13" t="s">
        <v>76</v>
      </c>
      <c r="AY1698" s="254" t="s">
        <v>171</v>
      </c>
    </row>
    <row r="1699" s="13" customFormat="1">
      <c r="A1699" s="13"/>
      <c r="B1699" s="244"/>
      <c r="C1699" s="245"/>
      <c r="D1699" s="246" t="s">
        <v>182</v>
      </c>
      <c r="E1699" s="247" t="s">
        <v>1</v>
      </c>
      <c r="F1699" s="248" t="s">
        <v>184</v>
      </c>
      <c r="G1699" s="245"/>
      <c r="H1699" s="247" t="s">
        <v>1</v>
      </c>
      <c r="I1699" s="249"/>
      <c r="J1699" s="245"/>
      <c r="K1699" s="245"/>
      <c r="L1699" s="250"/>
      <c r="M1699" s="251"/>
      <c r="N1699" s="252"/>
      <c r="O1699" s="252"/>
      <c r="P1699" s="252"/>
      <c r="Q1699" s="252"/>
      <c r="R1699" s="252"/>
      <c r="S1699" s="252"/>
      <c r="T1699" s="25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54" t="s">
        <v>182</v>
      </c>
      <c r="AU1699" s="254" t="s">
        <v>85</v>
      </c>
      <c r="AV1699" s="13" t="s">
        <v>83</v>
      </c>
      <c r="AW1699" s="13" t="s">
        <v>34</v>
      </c>
      <c r="AX1699" s="13" t="s">
        <v>76</v>
      </c>
      <c r="AY1699" s="254" t="s">
        <v>171</v>
      </c>
    </row>
    <row r="1700" s="14" customFormat="1">
      <c r="A1700" s="14"/>
      <c r="B1700" s="255"/>
      <c r="C1700" s="256"/>
      <c r="D1700" s="246" t="s">
        <v>182</v>
      </c>
      <c r="E1700" s="257" t="s">
        <v>1</v>
      </c>
      <c r="F1700" s="258" t="s">
        <v>1675</v>
      </c>
      <c r="G1700" s="256"/>
      <c r="H1700" s="259">
        <v>1.76</v>
      </c>
      <c r="I1700" s="260"/>
      <c r="J1700" s="256"/>
      <c r="K1700" s="256"/>
      <c r="L1700" s="261"/>
      <c r="M1700" s="262"/>
      <c r="N1700" s="263"/>
      <c r="O1700" s="263"/>
      <c r="P1700" s="263"/>
      <c r="Q1700" s="263"/>
      <c r="R1700" s="263"/>
      <c r="S1700" s="263"/>
      <c r="T1700" s="26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65" t="s">
        <v>182</v>
      </c>
      <c r="AU1700" s="265" t="s">
        <v>85</v>
      </c>
      <c r="AV1700" s="14" t="s">
        <v>85</v>
      </c>
      <c r="AW1700" s="14" t="s">
        <v>34</v>
      </c>
      <c r="AX1700" s="14" t="s">
        <v>76</v>
      </c>
      <c r="AY1700" s="265" t="s">
        <v>171</v>
      </c>
    </row>
    <row r="1701" s="2" customFormat="1" ht="24.15" customHeight="1">
      <c r="A1701" s="38"/>
      <c r="B1701" s="39"/>
      <c r="C1701" s="267" t="s">
        <v>1676</v>
      </c>
      <c r="D1701" s="267" t="s">
        <v>284</v>
      </c>
      <c r="E1701" s="268" t="s">
        <v>1677</v>
      </c>
      <c r="F1701" s="269" t="s">
        <v>1678</v>
      </c>
      <c r="G1701" s="270" t="s">
        <v>292</v>
      </c>
      <c r="H1701" s="271">
        <v>1.8480000000000001</v>
      </c>
      <c r="I1701" s="272"/>
      <c r="J1701" s="273">
        <f>ROUND(I1701*H1701,2)</f>
        <v>0</v>
      </c>
      <c r="K1701" s="269" t="s">
        <v>177</v>
      </c>
      <c r="L1701" s="274"/>
      <c r="M1701" s="275" t="s">
        <v>1</v>
      </c>
      <c r="N1701" s="276" t="s">
        <v>41</v>
      </c>
      <c r="O1701" s="91"/>
      <c r="P1701" s="235">
        <f>O1701*H1701</f>
        <v>0</v>
      </c>
      <c r="Q1701" s="235">
        <v>0.00089999999999999998</v>
      </c>
      <c r="R1701" s="235">
        <f>Q1701*H1701</f>
        <v>0.0016632000000000001</v>
      </c>
      <c r="S1701" s="235">
        <v>0</v>
      </c>
      <c r="T1701" s="236">
        <f>S1701*H1701</f>
        <v>0</v>
      </c>
      <c r="U1701" s="38"/>
      <c r="V1701" s="38"/>
      <c r="W1701" s="38"/>
      <c r="X1701" s="38"/>
      <c r="Y1701" s="38"/>
      <c r="Z1701" s="38"/>
      <c r="AA1701" s="38"/>
      <c r="AB1701" s="38"/>
      <c r="AC1701" s="38"/>
      <c r="AD1701" s="38"/>
      <c r="AE1701" s="38"/>
      <c r="AR1701" s="237" t="s">
        <v>381</v>
      </c>
      <c r="AT1701" s="237" t="s">
        <v>284</v>
      </c>
      <c r="AU1701" s="237" t="s">
        <v>85</v>
      </c>
      <c r="AY1701" s="17" t="s">
        <v>171</v>
      </c>
      <c r="BE1701" s="238">
        <f>IF(N1701="základní",J1701,0)</f>
        <v>0</v>
      </c>
      <c r="BF1701" s="238">
        <f>IF(N1701="snížená",J1701,0)</f>
        <v>0</v>
      </c>
      <c r="BG1701" s="238">
        <f>IF(N1701="zákl. přenesená",J1701,0)</f>
        <v>0</v>
      </c>
      <c r="BH1701" s="238">
        <f>IF(N1701="sníž. přenesená",J1701,0)</f>
        <v>0</v>
      </c>
      <c r="BI1701" s="238">
        <f>IF(N1701="nulová",J1701,0)</f>
        <v>0</v>
      </c>
      <c r="BJ1701" s="17" t="s">
        <v>83</v>
      </c>
      <c r="BK1701" s="238">
        <f>ROUND(I1701*H1701,2)</f>
        <v>0</v>
      </c>
      <c r="BL1701" s="17" t="s">
        <v>272</v>
      </c>
      <c r="BM1701" s="237" t="s">
        <v>1679</v>
      </c>
    </row>
    <row r="1702" s="14" customFormat="1">
      <c r="A1702" s="14"/>
      <c r="B1702" s="255"/>
      <c r="C1702" s="256"/>
      <c r="D1702" s="246" t="s">
        <v>182</v>
      </c>
      <c r="E1702" s="256"/>
      <c r="F1702" s="258" t="s">
        <v>1680</v>
      </c>
      <c r="G1702" s="256"/>
      <c r="H1702" s="259">
        <v>1.8480000000000001</v>
      </c>
      <c r="I1702" s="260"/>
      <c r="J1702" s="256"/>
      <c r="K1702" s="256"/>
      <c r="L1702" s="261"/>
      <c r="M1702" s="262"/>
      <c r="N1702" s="263"/>
      <c r="O1702" s="263"/>
      <c r="P1702" s="263"/>
      <c r="Q1702" s="263"/>
      <c r="R1702" s="263"/>
      <c r="S1702" s="263"/>
      <c r="T1702" s="26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65" t="s">
        <v>182</v>
      </c>
      <c r="AU1702" s="265" t="s">
        <v>85</v>
      </c>
      <c r="AV1702" s="14" t="s">
        <v>85</v>
      </c>
      <c r="AW1702" s="14" t="s">
        <v>4</v>
      </c>
      <c r="AX1702" s="14" t="s">
        <v>83</v>
      </c>
      <c r="AY1702" s="265" t="s">
        <v>171</v>
      </c>
    </row>
    <row r="1703" s="2" customFormat="1" ht="24.15" customHeight="1">
      <c r="A1703" s="38"/>
      <c r="B1703" s="39"/>
      <c r="C1703" s="226" t="s">
        <v>1681</v>
      </c>
      <c r="D1703" s="226" t="s">
        <v>173</v>
      </c>
      <c r="E1703" s="227" t="s">
        <v>1682</v>
      </c>
      <c r="F1703" s="228" t="s">
        <v>1683</v>
      </c>
      <c r="G1703" s="229" t="s">
        <v>438</v>
      </c>
      <c r="H1703" s="230">
        <v>5.4000000000000004</v>
      </c>
      <c r="I1703" s="231"/>
      <c r="J1703" s="232">
        <f>ROUND(I1703*H1703,2)</f>
        <v>0</v>
      </c>
      <c r="K1703" s="228" t="s">
        <v>177</v>
      </c>
      <c r="L1703" s="44"/>
      <c r="M1703" s="233" t="s">
        <v>1</v>
      </c>
      <c r="N1703" s="234" t="s">
        <v>41</v>
      </c>
      <c r="O1703" s="91"/>
      <c r="P1703" s="235">
        <f>O1703*H1703</f>
        <v>0</v>
      </c>
      <c r="Q1703" s="235">
        <v>0</v>
      </c>
      <c r="R1703" s="235">
        <f>Q1703*H1703</f>
        <v>0</v>
      </c>
      <c r="S1703" s="235">
        <v>0</v>
      </c>
      <c r="T1703" s="236">
        <f>S1703*H1703</f>
        <v>0</v>
      </c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R1703" s="237" t="s">
        <v>272</v>
      </c>
      <c r="AT1703" s="237" t="s">
        <v>173</v>
      </c>
      <c r="AU1703" s="237" t="s">
        <v>85</v>
      </c>
      <c r="AY1703" s="17" t="s">
        <v>171</v>
      </c>
      <c r="BE1703" s="238">
        <f>IF(N1703="základní",J1703,0)</f>
        <v>0</v>
      </c>
      <c r="BF1703" s="238">
        <f>IF(N1703="snížená",J1703,0)</f>
        <v>0</v>
      </c>
      <c r="BG1703" s="238">
        <f>IF(N1703="zákl. přenesená",J1703,0)</f>
        <v>0</v>
      </c>
      <c r="BH1703" s="238">
        <f>IF(N1703="sníž. přenesená",J1703,0)</f>
        <v>0</v>
      </c>
      <c r="BI1703" s="238">
        <f>IF(N1703="nulová",J1703,0)</f>
        <v>0</v>
      </c>
      <c r="BJ1703" s="17" t="s">
        <v>83</v>
      </c>
      <c r="BK1703" s="238">
        <f>ROUND(I1703*H1703,2)</f>
        <v>0</v>
      </c>
      <c r="BL1703" s="17" t="s">
        <v>272</v>
      </c>
      <c r="BM1703" s="237" t="s">
        <v>1684</v>
      </c>
    </row>
    <row r="1704" s="2" customFormat="1">
      <c r="A1704" s="38"/>
      <c r="B1704" s="39"/>
      <c r="C1704" s="40"/>
      <c r="D1704" s="239" t="s">
        <v>180</v>
      </c>
      <c r="E1704" s="40"/>
      <c r="F1704" s="240" t="s">
        <v>1685</v>
      </c>
      <c r="G1704" s="40"/>
      <c r="H1704" s="40"/>
      <c r="I1704" s="241"/>
      <c r="J1704" s="40"/>
      <c r="K1704" s="40"/>
      <c r="L1704" s="44"/>
      <c r="M1704" s="242"/>
      <c r="N1704" s="243"/>
      <c r="O1704" s="91"/>
      <c r="P1704" s="91"/>
      <c r="Q1704" s="91"/>
      <c r="R1704" s="91"/>
      <c r="S1704" s="91"/>
      <c r="T1704" s="92"/>
      <c r="U1704" s="38"/>
      <c r="V1704" s="38"/>
      <c r="W1704" s="38"/>
      <c r="X1704" s="38"/>
      <c r="Y1704" s="38"/>
      <c r="Z1704" s="38"/>
      <c r="AA1704" s="38"/>
      <c r="AB1704" s="38"/>
      <c r="AC1704" s="38"/>
      <c r="AD1704" s="38"/>
      <c r="AE1704" s="38"/>
      <c r="AT1704" s="17" t="s">
        <v>180</v>
      </c>
      <c r="AU1704" s="17" t="s">
        <v>85</v>
      </c>
    </row>
    <row r="1705" s="13" customFormat="1">
      <c r="A1705" s="13"/>
      <c r="B1705" s="244"/>
      <c r="C1705" s="245"/>
      <c r="D1705" s="246" t="s">
        <v>182</v>
      </c>
      <c r="E1705" s="247" t="s">
        <v>1</v>
      </c>
      <c r="F1705" s="248" t="s">
        <v>236</v>
      </c>
      <c r="G1705" s="245"/>
      <c r="H1705" s="247" t="s">
        <v>1</v>
      </c>
      <c r="I1705" s="249"/>
      <c r="J1705" s="245"/>
      <c r="K1705" s="245"/>
      <c r="L1705" s="250"/>
      <c r="M1705" s="251"/>
      <c r="N1705" s="252"/>
      <c r="O1705" s="252"/>
      <c r="P1705" s="252"/>
      <c r="Q1705" s="252"/>
      <c r="R1705" s="252"/>
      <c r="S1705" s="252"/>
      <c r="T1705" s="25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54" t="s">
        <v>182</v>
      </c>
      <c r="AU1705" s="254" t="s">
        <v>85</v>
      </c>
      <c r="AV1705" s="13" t="s">
        <v>83</v>
      </c>
      <c r="AW1705" s="13" t="s">
        <v>34</v>
      </c>
      <c r="AX1705" s="13" t="s">
        <v>76</v>
      </c>
      <c r="AY1705" s="254" t="s">
        <v>171</v>
      </c>
    </row>
    <row r="1706" s="13" customFormat="1">
      <c r="A1706" s="13"/>
      <c r="B1706" s="244"/>
      <c r="C1706" s="245"/>
      <c r="D1706" s="246" t="s">
        <v>182</v>
      </c>
      <c r="E1706" s="247" t="s">
        <v>1</v>
      </c>
      <c r="F1706" s="248" t="s">
        <v>184</v>
      </c>
      <c r="G1706" s="245"/>
      <c r="H1706" s="247" t="s">
        <v>1</v>
      </c>
      <c r="I1706" s="249"/>
      <c r="J1706" s="245"/>
      <c r="K1706" s="245"/>
      <c r="L1706" s="250"/>
      <c r="M1706" s="251"/>
      <c r="N1706" s="252"/>
      <c r="O1706" s="252"/>
      <c r="P1706" s="252"/>
      <c r="Q1706" s="252"/>
      <c r="R1706" s="252"/>
      <c r="S1706" s="252"/>
      <c r="T1706" s="25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T1706" s="254" t="s">
        <v>182</v>
      </c>
      <c r="AU1706" s="254" t="s">
        <v>85</v>
      </c>
      <c r="AV1706" s="13" t="s">
        <v>83</v>
      </c>
      <c r="AW1706" s="13" t="s">
        <v>34</v>
      </c>
      <c r="AX1706" s="13" t="s">
        <v>76</v>
      </c>
      <c r="AY1706" s="254" t="s">
        <v>171</v>
      </c>
    </row>
    <row r="1707" s="14" customFormat="1">
      <c r="A1707" s="14"/>
      <c r="B1707" s="255"/>
      <c r="C1707" s="256"/>
      <c r="D1707" s="246" t="s">
        <v>182</v>
      </c>
      <c r="E1707" s="257" t="s">
        <v>1</v>
      </c>
      <c r="F1707" s="258" t="s">
        <v>1686</v>
      </c>
      <c r="G1707" s="256"/>
      <c r="H1707" s="259">
        <v>5.4000000000000004</v>
      </c>
      <c r="I1707" s="260"/>
      <c r="J1707" s="256"/>
      <c r="K1707" s="256"/>
      <c r="L1707" s="261"/>
      <c r="M1707" s="262"/>
      <c r="N1707" s="263"/>
      <c r="O1707" s="263"/>
      <c r="P1707" s="263"/>
      <c r="Q1707" s="263"/>
      <c r="R1707" s="263"/>
      <c r="S1707" s="263"/>
      <c r="T1707" s="264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65" t="s">
        <v>182</v>
      </c>
      <c r="AU1707" s="265" t="s">
        <v>85</v>
      </c>
      <c r="AV1707" s="14" t="s">
        <v>85</v>
      </c>
      <c r="AW1707" s="14" t="s">
        <v>34</v>
      </c>
      <c r="AX1707" s="14" t="s">
        <v>76</v>
      </c>
      <c r="AY1707" s="265" t="s">
        <v>171</v>
      </c>
    </row>
    <row r="1708" s="2" customFormat="1" ht="24.15" customHeight="1">
      <c r="A1708" s="38"/>
      <c r="B1708" s="39"/>
      <c r="C1708" s="267" t="s">
        <v>1687</v>
      </c>
      <c r="D1708" s="267" t="s">
        <v>284</v>
      </c>
      <c r="E1708" s="268" t="s">
        <v>1688</v>
      </c>
      <c r="F1708" s="269" t="s">
        <v>1689</v>
      </c>
      <c r="G1708" s="270" t="s">
        <v>438</v>
      </c>
      <c r="H1708" s="271">
        <v>5.9400000000000004</v>
      </c>
      <c r="I1708" s="272"/>
      <c r="J1708" s="273">
        <f>ROUND(I1708*H1708,2)</f>
        <v>0</v>
      </c>
      <c r="K1708" s="269" t="s">
        <v>1</v>
      </c>
      <c r="L1708" s="274"/>
      <c r="M1708" s="275" t="s">
        <v>1</v>
      </c>
      <c r="N1708" s="276" t="s">
        <v>41</v>
      </c>
      <c r="O1708" s="91"/>
      <c r="P1708" s="235">
        <f>O1708*H1708</f>
        <v>0</v>
      </c>
      <c r="Q1708" s="235">
        <v>4.0000000000000003E-05</v>
      </c>
      <c r="R1708" s="235">
        <f>Q1708*H1708</f>
        <v>0.00023760000000000003</v>
      </c>
      <c r="S1708" s="235">
        <v>0</v>
      </c>
      <c r="T1708" s="236">
        <f>S1708*H1708</f>
        <v>0</v>
      </c>
      <c r="U1708" s="38"/>
      <c r="V1708" s="38"/>
      <c r="W1708" s="38"/>
      <c r="X1708" s="38"/>
      <c r="Y1708" s="38"/>
      <c r="Z1708" s="38"/>
      <c r="AA1708" s="38"/>
      <c r="AB1708" s="38"/>
      <c r="AC1708" s="38"/>
      <c r="AD1708" s="38"/>
      <c r="AE1708" s="38"/>
      <c r="AR1708" s="237" t="s">
        <v>381</v>
      </c>
      <c r="AT1708" s="237" t="s">
        <v>284</v>
      </c>
      <c r="AU1708" s="237" t="s">
        <v>85</v>
      </c>
      <c r="AY1708" s="17" t="s">
        <v>171</v>
      </c>
      <c r="BE1708" s="238">
        <f>IF(N1708="základní",J1708,0)</f>
        <v>0</v>
      </c>
      <c r="BF1708" s="238">
        <f>IF(N1708="snížená",J1708,0)</f>
        <v>0</v>
      </c>
      <c r="BG1708" s="238">
        <f>IF(N1708="zákl. přenesená",J1708,0)</f>
        <v>0</v>
      </c>
      <c r="BH1708" s="238">
        <f>IF(N1708="sníž. přenesená",J1708,0)</f>
        <v>0</v>
      </c>
      <c r="BI1708" s="238">
        <f>IF(N1708="nulová",J1708,0)</f>
        <v>0</v>
      </c>
      <c r="BJ1708" s="17" t="s">
        <v>83</v>
      </c>
      <c r="BK1708" s="238">
        <f>ROUND(I1708*H1708,2)</f>
        <v>0</v>
      </c>
      <c r="BL1708" s="17" t="s">
        <v>272</v>
      </c>
      <c r="BM1708" s="237" t="s">
        <v>1690</v>
      </c>
    </row>
    <row r="1709" s="14" customFormat="1">
      <c r="A1709" s="14"/>
      <c r="B1709" s="255"/>
      <c r="C1709" s="256"/>
      <c r="D1709" s="246" t="s">
        <v>182</v>
      </c>
      <c r="E1709" s="256"/>
      <c r="F1709" s="258" t="s">
        <v>1691</v>
      </c>
      <c r="G1709" s="256"/>
      <c r="H1709" s="259">
        <v>5.9400000000000004</v>
      </c>
      <c r="I1709" s="260"/>
      <c r="J1709" s="256"/>
      <c r="K1709" s="256"/>
      <c r="L1709" s="261"/>
      <c r="M1709" s="262"/>
      <c r="N1709" s="263"/>
      <c r="O1709" s="263"/>
      <c r="P1709" s="263"/>
      <c r="Q1709" s="263"/>
      <c r="R1709" s="263"/>
      <c r="S1709" s="263"/>
      <c r="T1709" s="264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65" t="s">
        <v>182</v>
      </c>
      <c r="AU1709" s="265" t="s">
        <v>85</v>
      </c>
      <c r="AV1709" s="14" t="s">
        <v>85</v>
      </c>
      <c r="AW1709" s="14" t="s">
        <v>4</v>
      </c>
      <c r="AX1709" s="14" t="s">
        <v>83</v>
      </c>
      <c r="AY1709" s="265" t="s">
        <v>171</v>
      </c>
    </row>
    <row r="1710" s="2" customFormat="1" ht="24.15" customHeight="1">
      <c r="A1710" s="38"/>
      <c r="B1710" s="39"/>
      <c r="C1710" s="226" t="s">
        <v>1692</v>
      </c>
      <c r="D1710" s="226" t="s">
        <v>173</v>
      </c>
      <c r="E1710" s="227" t="s">
        <v>1693</v>
      </c>
      <c r="F1710" s="228" t="s">
        <v>1694</v>
      </c>
      <c r="G1710" s="229" t="s">
        <v>292</v>
      </c>
      <c r="H1710" s="230">
        <v>20.602</v>
      </c>
      <c r="I1710" s="231"/>
      <c r="J1710" s="232">
        <f>ROUND(I1710*H1710,2)</f>
        <v>0</v>
      </c>
      <c r="K1710" s="228" t="s">
        <v>177</v>
      </c>
      <c r="L1710" s="44"/>
      <c r="M1710" s="233" t="s">
        <v>1</v>
      </c>
      <c r="N1710" s="234" t="s">
        <v>41</v>
      </c>
      <c r="O1710" s="91"/>
      <c r="P1710" s="235">
        <f>O1710*H1710</f>
        <v>0</v>
      </c>
      <c r="Q1710" s="235">
        <v>0.0060000000000000001</v>
      </c>
      <c r="R1710" s="235">
        <f>Q1710*H1710</f>
        <v>0.123612</v>
      </c>
      <c r="S1710" s="235">
        <v>0</v>
      </c>
      <c r="T1710" s="236">
        <f>S1710*H1710</f>
        <v>0</v>
      </c>
      <c r="U1710" s="38"/>
      <c r="V1710" s="38"/>
      <c r="W1710" s="38"/>
      <c r="X1710" s="38"/>
      <c r="Y1710" s="38"/>
      <c r="Z1710" s="38"/>
      <c r="AA1710" s="38"/>
      <c r="AB1710" s="38"/>
      <c r="AC1710" s="38"/>
      <c r="AD1710" s="38"/>
      <c r="AE1710" s="38"/>
      <c r="AR1710" s="237" t="s">
        <v>272</v>
      </c>
      <c r="AT1710" s="237" t="s">
        <v>173</v>
      </c>
      <c r="AU1710" s="237" t="s">
        <v>85</v>
      </c>
      <c r="AY1710" s="17" t="s">
        <v>171</v>
      </c>
      <c r="BE1710" s="238">
        <f>IF(N1710="základní",J1710,0)</f>
        <v>0</v>
      </c>
      <c r="BF1710" s="238">
        <f>IF(N1710="snížená",J1710,0)</f>
        <v>0</v>
      </c>
      <c r="BG1710" s="238">
        <f>IF(N1710="zákl. přenesená",J1710,0)</f>
        <v>0</v>
      </c>
      <c r="BH1710" s="238">
        <f>IF(N1710="sníž. přenesená",J1710,0)</f>
        <v>0</v>
      </c>
      <c r="BI1710" s="238">
        <f>IF(N1710="nulová",J1710,0)</f>
        <v>0</v>
      </c>
      <c r="BJ1710" s="17" t="s">
        <v>83</v>
      </c>
      <c r="BK1710" s="238">
        <f>ROUND(I1710*H1710,2)</f>
        <v>0</v>
      </c>
      <c r="BL1710" s="17" t="s">
        <v>272</v>
      </c>
      <c r="BM1710" s="237" t="s">
        <v>1695</v>
      </c>
    </row>
    <row r="1711" s="2" customFormat="1">
      <c r="A1711" s="38"/>
      <c r="B1711" s="39"/>
      <c r="C1711" s="40"/>
      <c r="D1711" s="239" t="s">
        <v>180</v>
      </c>
      <c r="E1711" s="40"/>
      <c r="F1711" s="240" t="s">
        <v>1696</v>
      </c>
      <c r="G1711" s="40"/>
      <c r="H1711" s="40"/>
      <c r="I1711" s="241"/>
      <c r="J1711" s="40"/>
      <c r="K1711" s="40"/>
      <c r="L1711" s="44"/>
      <c r="M1711" s="242"/>
      <c r="N1711" s="243"/>
      <c r="O1711" s="91"/>
      <c r="P1711" s="91"/>
      <c r="Q1711" s="91"/>
      <c r="R1711" s="91"/>
      <c r="S1711" s="91"/>
      <c r="T1711" s="92"/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T1711" s="17" t="s">
        <v>180</v>
      </c>
      <c r="AU1711" s="17" t="s">
        <v>85</v>
      </c>
    </row>
    <row r="1712" s="2" customFormat="1" ht="24.15" customHeight="1">
      <c r="A1712" s="38"/>
      <c r="B1712" s="39"/>
      <c r="C1712" s="267" t="s">
        <v>1697</v>
      </c>
      <c r="D1712" s="267" t="s">
        <v>284</v>
      </c>
      <c r="E1712" s="268" t="s">
        <v>1698</v>
      </c>
      <c r="F1712" s="269" t="s">
        <v>1699</v>
      </c>
      <c r="G1712" s="270" t="s">
        <v>292</v>
      </c>
      <c r="H1712" s="271">
        <v>21.632000000000001</v>
      </c>
      <c r="I1712" s="272"/>
      <c r="J1712" s="273">
        <f>ROUND(I1712*H1712,2)</f>
        <v>0</v>
      </c>
      <c r="K1712" s="269" t="s">
        <v>177</v>
      </c>
      <c r="L1712" s="274"/>
      <c r="M1712" s="275" t="s">
        <v>1</v>
      </c>
      <c r="N1712" s="276" t="s">
        <v>41</v>
      </c>
      <c r="O1712" s="91"/>
      <c r="P1712" s="235">
        <f>O1712*H1712</f>
        <v>0</v>
      </c>
      <c r="Q1712" s="235">
        <v>0.0023999999999999998</v>
      </c>
      <c r="R1712" s="235">
        <f>Q1712*H1712</f>
        <v>0.051916799999999999</v>
      </c>
      <c r="S1712" s="235">
        <v>0</v>
      </c>
      <c r="T1712" s="236">
        <f>S1712*H1712</f>
        <v>0</v>
      </c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R1712" s="237" t="s">
        <v>381</v>
      </c>
      <c r="AT1712" s="237" t="s">
        <v>284</v>
      </c>
      <c r="AU1712" s="237" t="s">
        <v>85</v>
      </c>
      <c r="AY1712" s="17" t="s">
        <v>171</v>
      </c>
      <c r="BE1712" s="238">
        <f>IF(N1712="základní",J1712,0)</f>
        <v>0</v>
      </c>
      <c r="BF1712" s="238">
        <f>IF(N1712="snížená",J1712,0)</f>
        <v>0</v>
      </c>
      <c r="BG1712" s="238">
        <f>IF(N1712="zákl. přenesená",J1712,0)</f>
        <v>0</v>
      </c>
      <c r="BH1712" s="238">
        <f>IF(N1712="sníž. přenesená",J1712,0)</f>
        <v>0</v>
      </c>
      <c r="BI1712" s="238">
        <f>IF(N1712="nulová",J1712,0)</f>
        <v>0</v>
      </c>
      <c r="BJ1712" s="17" t="s">
        <v>83</v>
      </c>
      <c r="BK1712" s="238">
        <f>ROUND(I1712*H1712,2)</f>
        <v>0</v>
      </c>
      <c r="BL1712" s="17" t="s">
        <v>272</v>
      </c>
      <c r="BM1712" s="237" t="s">
        <v>1700</v>
      </c>
    </row>
    <row r="1713" s="13" customFormat="1">
      <c r="A1713" s="13"/>
      <c r="B1713" s="244"/>
      <c r="C1713" s="245"/>
      <c r="D1713" s="246" t="s">
        <v>182</v>
      </c>
      <c r="E1713" s="247" t="s">
        <v>1</v>
      </c>
      <c r="F1713" s="248" t="s">
        <v>236</v>
      </c>
      <c r="G1713" s="245"/>
      <c r="H1713" s="247" t="s">
        <v>1</v>
      </c>
      <c r="I1713" s="249"/>
      <c r="J1713" s="245"/>
      <c r="K1713" s="245"/>
      <c r="L1713" s="250"/>
      <c r="M1713" s="251"/>
      <c r="N1713" s="252"/>
      <c r="O1713" s="252"/>
      <c r="P1713" s="252"/>
      <c r="Q1713" s="252"/>
      <c r="R1713" s="252"/>
      <c r="S1713" s="252"/>
      <c r="T1713" s="25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54" t="s">
        <v>182</v>
      </c>
      <c r="AU1713" s="254" t="s">
        <v>85</v>
      </c>
      <c r="AV1713" s="13" t="s">
        <v>83</v>
      </c>
      <c r="AW1713" s="13" t="s">
        <v>34</v>
      </c>
      <c r="AX1713" s="13" t="s">
        <v>76</v>
      </c>
      <c r="AY1713" s="254" t="s">
        <v>171</v>
      </c>
    </row>
    <row r="1714" s="13" customFormat="1">
      <c r="A1714" s="13"/>
      <c r="B1714" s="244"/>
      <c r="C1714" s="245"/>
      <c r="D1714" s="246" t="s">
        <v>182</v>
      </c>
      <c r="E1714" s="247" t="s">
        <v>1</v>
      </c>
      <c r="F1714" s="248" t="s">
        <v>184</v>
      </c>
      <c r="G1714" s="245"/>
      <c r="H1714" s="247" t="s">
        <v>1</v>
      </c>
      <c r="I1714" s="249"/>
      <c r="J1714" s="245"/>
      <c r="K1714" s="245"/>
      <c r="L1714" s="250"/>
      <c r="M1714" s="251"/>
      <c r="N1714" s="252"/>
      <c r="O1714" s="252"/>
      <c r="P1714" s="252"/>
      <c r="Q1714" s="252"/>
      <c r="R1714" s="252"/>
      <c r="S1714" s="252"/>
      <c r="T1714" s="25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54" t="s">
        <v>182</v>
      </c>
      <c r="AU1714" s="254" t="s">
        <v>85</v>
      </c>
      <c r="AV1714" s="13" t="s">
        <v>83</v>
      </c>
      <c r="AW1714" s="13" t="s">
        <v>34</v>
      </c>
      <c r="AX1714" s="13" t="s">
        <v>76</v>
      </c>
      <c r="AY1714" s="254" t="s">
        <v>171</v>
      </c>
    </row>
    <row r="1715" s="13" customFormat="1">
      <c r="A1715" s="13"/>
      <c r="B1715" s="244"/>
      <c r="C1715" s="245"/>
      <c r="D1715" s="246" t="s">
        <v>182</v>
      </c>
      <c r="E1715" s="247" t="s">
        <v>1</v>
      </c>
      <c r="F1715" s="248" t="s">
        <v>312</v>
      </c>
      <c r="G1715" s="245"/>
      <c r="H1715" s="247" t="s">
        <v>1</v>
      </c>
      <c r="I1715" s="249"/>
      <c r="J1715" s="245"/>
      <c r="K1715" s="245"/>
      <c r="L1715" s="250"/>
      <c r="M1715" s="251"/>
      <c r="N1715" s="252"/>
      <c r="O1715" s="252"/>
      <c r="P1715" s="252"/>
      <c r="Q1715" s="252"/>
      <c r="R1715" s="252"/>
      <c r="S1715" s="252"/>
      <c r="T1715" s="25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54" t="s">
        <v>182</v>
      </c>
      <c r="AU1715" s="254" t="s">
        <v>85</v>
      </c>
      <c r="AV1715" s="13" t="s">
        <v>83</v>
      </c>
      <c r="AW1715" s="13" t="s">
        <v>34</v>
      </c>
      <c r="AX1715" s="13" t="s">
        <v>76</v>
      </c>
      <c r="AY1715" s="254" t="s">
        <v>171</v>
      </c>
    </row>
    <row r="1716" s="14" customFormat="1">
      <c r="A1716" s="14"/>
      <c r="B1716" s="255"/>
      <c r="C1716" s="256"/>
      <c r="D1716" s="246" t="s">
        <v>182</v>
      </c>
      <c r="E1716" s="257" t="s">
        <v>1</v>
      </c>
      <c r="F1716" s="258" t="s">
        <v>1701</v>
      </c>
      <c r="G1716" s="256"/>
      <c r="H1716" s="259">
        <v>20.601500000000001</v>
      </c>
      <c r="I1716" s="260"/>
      <c r="J1716" s="256"/>
      <c r="K1716" s="256"/>
      <c r="L1716" s="261"/>
      <c r="M1716" s="262"/>
      <c r="N1716" s="263"/>
      <c r="O1716" s="263"/>
      <c r="P1716" s="263"/>
      <c r="Q1716" s="263"/>
      <c r="R1716" s="263"/>
      <c r="S1716" s="263"/>
      <c r="T1716" s="26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65" t="s">
        <v>182</v>
      </c>
      <c r="AU1716" s="265" t="s">
        <v>85</v>
      </c>
      <c r="AV1716" s="14" t="s">
        <v>85</v>
      </c>
      <c r="AW1716" s="14" t="s">
        <v>34</v>
      </c>
      <c r="AX1716" s="14" t="s">
        <v>76</v>
      </c>
      <c r="AY1716" s="265" t="s">
        <v>171</v>
      </c>
    </row>
    <row r="1717" s="14" customFormat="1">
      <c r="A1717" s="14"/>
      <c r="B1717" s="255"/>
      <c r="C1717" s="256"/>
      <c r="D1717" s="246" t="s">
        <v>182</v>
      </c>
      <c r="E1717" s="256"/>
      <c r="F1717" s="258" t="s">
        <v>1702</v>
      </c>
      <c r="G1717" s="256"/>
      <c r="H1717" s="259">
        <v>21.632000000000001</v>
      </c>
      <c r="I1717" s="260"/>
      <c r="J1717" s="256"/>
      <c r="K1717" s="256"/>
      <c r="L1717" s="261"/>
      <c r="M1717" s="262"/>
      <c r="N1717" s="263"/>
      <c r="O1717" s="263"/>
      <c r="P1717" s="263"/>
      <c r="Q1717" s="263"/>
      <c r="R1717" s="263"/>
      <c r="S1717" s="263"/>
      <c r="T1717" s="264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65" t="s">
        <v>182</v>
      </c>
      <c r="AU1717" s="265" t="s">
        <v>85</v>
      </c>
      <c r="AV1717" s="14" t="s">
        <v>85</v>
      </c>
      <c r="AW1717" s="14" t="s">
        <v>4</v>
      </c>
      <c r="AX1717" s="14" t="s">
        <v>83</v>
      </c>
      <c r="AY1717" s="265" t="s">
        <v>171</v>
      </c>
    </row>
    <row r="1718" s="2" customFormat="1" ht="24.15" customHeight="1">
      <c r="A1718" s="38"/>
      <c r="B1718" s="39"/>
      <c r="C1718" s="226" t="s">
        <v>1703</v>
      </c>
      <c r="D1718" s="226" t="s">
        <v>173</v>
      </c>
      <c r="E1718" s="227" t="s">
        <v>1704</v>
      </c>
      <c r="F1718" s="228" t="s">
        <v>1705</v>
      </c>
      <c r="G1718" s="229" t="s">
        <v>292</v>
      </c>
      <c r="H1718" s="230">
        <v>30.100000000000001</v>
      </c>
      <c r="I1718" s="231"/>
      <c r="J1718" s="232">
        <f>ROUND(I1718*H1718,2)</f>
        <v>0</v>
      </c>
      <c r="K1718" s="228" t="s">
        <v>177</v>
      </c>
      <c r="L1718" s="44"/>
      <c r="M1718" s="233" t="s">
        <v>1</v>
      </c>
      <c r="N1718" s="234" t="s">
        <v>41</v>
      </c>
      <c r="O1718" s="91"/>
      <c r="P1718" s="235">
        <f>O1718*H1718</f>
        <v>0</v>
      </c>
      <c r="Q1718" s="235">
        <v>0</v>
      </c>
      <c r="R1718" s="235">
        <f>Q1718*H1718</f>
        <v>0</v>
      </c>
      <c r="S1718" s="235">
        <v>0</v>
      </c>
      <c r="T1718" s="236">
        <f>S1718*H1718</f>
        <v>0</v>
      </c>
      <c r="U1718" s="38"/>
      <c r="V1718" s="38"/>
      <c r="W1718" s="38"/>
      <c r="X1718" s="38"/>
      <c r="Y1718" s="38"/>
      <c r="Z1718" s="38"/>
      <c r="AA1718" s="38"/>
      <c r="AB1718" s="38"/>
      <c r="AC1718" s="38"/>
      <c r="AD1718" s="38"/>
      <c r="AE1718" s="38"/>
      <c r="AR1718" s="237" t="s">
        <v>272</v>
      </c>
      <c r="AT1718" s="237" t="s">
        <v>173</v>
      </c>
      <c r="AU1718" s="237" t="s">
        <v>85</v>
      </c>
      <c r="AY1718" s="17" t="s">
        <v>171</v>
      </c>
      <c r="BE1718" s="238">
        <f>IF(N1718="základní",J1718,0)</f>
        <v>0</v>
      </c>
      <c r="BF1718" s="238">
        <f>IF(N1718="snížená",J1718,0)</f>
        <v>0</v>
      </c>
      <c r="BG1718" s="238">
        <f>IF(N1718="zákl. přenesená",J1718,0)</f>
        <v>0</v>
      </c>
      <c r="BH1718" s="238">
        <f>IF(N1718="sníž. přenesená",J1718,0)</f>
        <v>0</v>
      </c>
      <c r="BI1718" s="238">
        <f>IF(N1718="nulová",J1718,0)</f>
        <v>0</v>
      </c>
      <c r="BJ1718" s="17" t="s">
        <v>83</v>
      </c>
      <c r="BK1718" s="238">
        <f>ROUND(I1718*H1718,2)</f>
        <v>0</v>
      </c>
      <c r="BL1718" s="17" t="s">
        <v>272</v>
      </c>
      <c r="BM1718" s="237" t="s">
        <v>1706</v>
      </c>
    </row>
    <row r="1719" s="2" customFormat="1">
      <c r="A1719" s="38"/>
      <c r="B1719" s="39"/>
      <c r="C1719" s="40"/>
      <c r="D1719" s="239" t="s">
        <v>180</v>
      </c>
      <c r="E1719" s="40"/>
      <c r="F1719" s="240" t="s">
        <v>1707</v>
      </c>
      <c r="G1719" s="40"/>
      <c r="H1719" s="40"/>
      <c r="I1719" s="241"/>
      <c r="J1719" s="40"/>
      <c r="K1719" s="40"/>
      <c r="L1719" s="44"/>
      <c r="M1719" s="242"/>
      <c r="N1719" s="243"/>
      <c r="O1719" s="91"/>
      <c r="P1719" s="91"/>
      <c r="Q1719" s="91"/>
      <c r="R1719" s="91"/>
      <c r="S1719" s="91"/>
      <c r="T1719" s="92"/>
      <c r="U1719" s="38"/>
      <c r="V1719" s="38"/>
      <c r="W1719" s="38"/>
      <c r="X1719" s="38"/>
      <c r="Y1719" s="38"/>
      <c r="Z1719" s="38"/>
      <c r="AA1719" s="38"/>
      <c r="AB1719" s="38"/>
      <c r="AC1719" s="38"/>
      <c r="AD1719" s="38"/>
      <c r="AE1719" s="38"/>
      <c r="AT1719" s="17" t="s">
        <v>180</v>
      </c>
      <c r="AU1719" s="17" t="s">
        <v>85</v>
      </c>
    </row>
    <row r="1720" s="13" customFormat="1">
      <c r="A1720" s="13"/>
      <c r="B1720" s="244"/>
      <c r="C1720" s="245"/>
      <c r="D1720" s="246" t="s">
        <v>182</v>
      </c>
      <c r="E1720" s="247" t="s">
        <v>1</v>
      </c>
      <c r="F1720" s="248" t="s">
        <v>183</v>
      </c>
      <c r="G1720" s="245"/>
      <c r="H1720" s="247" t="s">
        <v>1</v>
      </c>
      <c r="I1720" s="249"/>
      <c r="J1720" s="245"/>
      <c r="K1720" s="245"/>
      <c r="L1720" s="250"/>
      <c r="M1720" s="251"/>
      <c r="N1720" s="252"/>
      <c r="O1720" s="252"/>
      <c r="P1720" s="252"/>
      <c r="Q1720" s="252"/>
      <c r="R1720" s="252"/>
      <c r="S1720" s="252"/>
      <c r="T1720" s="25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54" t="s">
        <v>182</v>
      </c>
      <c r="AU1720" s="254" t="s">
        <v>85</v>
      </c>
      <c r="AV1720" s="13" t="s">
        <v>83</v>
      </c>
      <c r="AW1720" s="13" t="s">
        <v>34</v>
      </c>
      <c r="AX1720" s="13" t="s">
        <v>76</v>
      </c>
      <c r="AY1720" s="254" t="s">
        <v>171</v>
      </c>
    </row>
    <row r="1721" s="13" customFormat="1">
      <c r="A1721" s="13"/>
      <c r="B1721" s="244"/>
      <c r="C1721" s="245"/>
      <c r="D1721" s="246" t="s">
        <v>182</v>
      </c>
      <c r="E1721" s="247" t="s">
        <v>1</v>
      </c>
      <c r="F1721" s="248" t="s">
        <v>184</v>
      </c>
      <c r="G1721" s="245"/>
      <c r="H1721" s="247" t="s">
        <v>1</v>
      </c>
      <c r="I1721" s="249"/>
      <c r="J1721" s="245"/>
      <c r="K1721" s="245"/>
      <c r="L1721" s="250"/>
      <c r="M1721" s="251"/>
      <c r="N1721" s="252"/>
      <c r="O1721" s="252"/>
      <c r="P1721" s="252"/>
      <c r="Q1721" s="252"/>
      <c r="R1721" s="252"/>
      <c r="S1721" s="252"/>
      <c r="T1721" s="25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54" t="s">
        <v>182</v>
      </c>
      <c r="AU1721" s="254" t="s">
        <v>85</v>
      </c>
      <c r="AV1721" s="13" t="s">
        <v>83</v>
      </c>
      <c r="AW1721" s="13" t="s">
        <v>34</v>
      </c>
      <c r="AX1721" s="13" t="s">
        <v>76</v>
      </c>
      <c r="AY1721" s="254" t="s">
        <v>171</v>
      </c>
    </row>
    <row r="1722" s="13" customFormat="1">
      <c r="A1722" s="13"/>
      <c r="B1722" s="244"/>
      <c r="C1722" s="245"/>
      <c r="D1722" s="246" t="s">
        <v>182</v>
      </c>
      <c r="E1722" s="247" t="s">
        <v>1</v>
      </c>
      <c r="F1722" s="248" t="s">
        <v>186</v>
      </c>
      <c r="G1722" s="245"/>
      <c r="H1722" s="247" t="s">
        <v>1</v>
      </c>
      <c r="I1722" s="249"/>
      <c r="J1722" s="245"/>
      <c r="K1722" s="245"/>
      <c r="L1722" s="250"/>
      <c r="M1722" s="251"/>
      <c r="N1722" s="252"/>
      <c r="O1722" s="252"/>
      <c r="P1722" s="252"/>
      <c r="Q1722" s="252"/>
      <c r="R1722" s="252"/>
      <c r="S1722" s="252"/>
      <c r="T1722" s="25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54" t="s">
        <v>182</v>
      </c>
      <c r="AU1722" s="254" t="s">
        <v>85</v>
      </c>
      <c r="AV1722" s="13" t="s">
        <v>83</v>
      </c>
      <c r="AW1722" s="13" t="s">
        <v>34</v>
      </c>
      <c r="AX1722" s="13" t="s">
        <v>76</v>
      </c>
      <c r="AY1722" s="254" t="s">
        <v>171</v>
      </c>
    </row>
    <row r="1723" s="13" customFormat="1">
      <c r="A1723" s="13"/>
      <c r="B1723" s="244"/>
      <c r="C1723" s="245"/>
      <c r="D1723" s="246" t="s">
        <v>182</v>
      </c>
      <c r="E1723" s="247" t="s">
        <v>1</v>
      </c>
      <c r="F1723" s="248" t="s">
        <v>1708</v>
      </c>
      <c r="G1723" s="245"/>
      <c r="H1723" s="247" t="s">
        <v>1</v>
      </c>
      <c r="I1723" s="249"/>
      <c r="J1723" s="245"/>
      <c r="K1723" s="245"/>
      <c r="L1723" s="250"/>
      <c r="M1723" s="251"/>
      <c r="N1723" s="252"/>
      <c r="O1723" s="252"/>
      <c r="P1723" s="252"/>
      <c r="Q1723" s="252"/>
      <c r="R1723" s="252"/>
      <c r="S1723" s="252"/>
      <c r="T1723" s="25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54" t="s">
        <v>182</v>
      </c>
      <c r="AU1723" s="254" t="s">
        <v>85</v>
      </c>
      <c r="AV1723" s="13" t="s">
        <v>83</v>
      </c>
      <c r="AW1723" s="13" t="s">
        <v>34</v>
      </c>
      <c r="AX1723" s="13" t="s">
        <v>76</v>
      </c>
      <c r="AY1723" s="254" t="s">
        <v>171</v>
      </c>
    </row>
    <row r="1724" s="14" customFormat="1">
      <c r="A1724" s="14"/>
      <c r="B1724" s="255"/>
      <c r="C1724" s="256"/>
      <c r="D1724" s="246" t="s">
        <v>182</v>
      </c>
      <c r="E1724" s="257" t="s">
        <v>1</v>
      </c>
      <c r="F1724" s="258" t="s">
        <v>1709</v>
      </c>
      <c r="G1724" s="256"/>
      <c r="H1724" s="259">
        <v>30.100000000000001</v>
      </c>
      <c r="I1724" s="260"/>
      <c r="J1724" s="256"/>
      <c r="K1724" s="256"/>
      <c r="L1724" s="261"/>
      <c r="M1724" s="262"/>
      <c r="N1724" s="263"/>
      <c r="O1724" s="263"/>
      <c r="P1724" s="263"/>
      <c r="Q1724" s="263"/>
      <c r="R1724" s="263"/>
      <c r="S1724" s="263"/>
      <c r="T1724" s="26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65" t="s">
        <v>182</v>
      </c>
      <c r="AU1724" s="265" t="s">
        <v>85</v>
      </c>
      <c r="AV1724" s="14" t="s">
        <v>85</v>
      </c>
      <c r="AW1724" s="14" t="s">
        <v>34</v>
      </c>
      <c r="AX1724" s="14" t="s">
        <v>76</v>
      </c>
      <c r="AY1724" s="265" t="s">
        <v>171</v>
      </c>
    </row>
    <row r="1725" s="2" customFormat="1" ht="16.5" customHeight="1">
      <c r="A1725" s="38"/>
      <c r="B1725" s="39"/>
      <c r="C1725" s="267" t="s">
        <v>1710</v>
      </c>
      <c r="D1725" s="267" t="s">
        <v>284</v>
      </c>
      <c r="E1725" s="268" t="s">
        <v>1711</v>
      </c>
      <c r="F1725" s="269" t="s">
        <v>1712</v>
      </c>
      <c r="G1725" s="270" t="s">
        <v>292</v>
      </c>
      <c r="H1725" s="271">
        <v>31.605</v>
      </c>
      <c r="I1725" s="272"/>
      <c r="J1725" s="273">
        <f>ROUND(I1725*H1725,2)</f>
        <v>0</v>
      </c>
      <c r="K1725" s="269" t="s">
        <v>177</v>
      </c>
      <c r="L1725" s="274"/>
      <c r="M1725" s="275" t="s">
        <v>1</v>
      </c>
      <c r="N1725" s="276" t="s">
        <v>41</v>
      </c>
      <c r="O1725" s="91"/>
      <c r="P1725" s="235">
        <f>O1725*H1725</f>
        <v>0</v>
      </c>
      <c r="Q1725" s="235">
        <v>0.0011199999999999999</v>
      </c>
      <c r="R1725" s="235">
        <f>Q1725*H1725</f>
        <v>0.035397599999999994</v>
      </c>
      <c r="S1725" s="235">
        <v>0</v>
      </c>
      <c r="T1725" s="236">
        <f>S1725*H1725</f>
        <v>0</v>
      </c>
      <c r="U1725" s="38"/>
      <c r="V1725" s="38"/>
      <c r="W1725" s="38"/>
      <c r="X1725" s="38"/>
      <c r="Y1725" s="38"/>
      <c r="Z1725" s="38"/>
      <c r="AA1725" s="38"/>
      <c r="AB1725" s="38"/>
      <c r="AC1725" s="38"/>
      <c r="AD1725" s="38"/>
      <c r="AE1725" s="38"/>
      <c r="AR1725" s="237" t="s">
        <v>381</v>
      </c>
      <c r="AT1725" s="237" t="s">
        <v>284</v>
      </c>
      <c r="AU1725" s="237" t="s">
        <v>85</v>
      </c>
      <c r="AY1725" s="17" t="s">
        <v>171</v>
      </c>
      <c r="BE1725" s="238">
        <f>IF(N1725="základní",J1725,0)</f>
        <v>0</v>
      </c>
      <c r="BF1725" s="238">
        <f>IF(N1725="snížená",J1725,0)</f>
        <v>0</v>
      </c>
      <c r="BG1725" s="238">
        <f>IF(N1725="zákl. přenesená",J1725,0)</f>
        <v>0</v>
      </c>
      <c r="BH1725" s="238">
        <f>IF(N1725="sníž. přenesená",J1725,0)</f>
        <v>0</v>
      </c>
      <c r="BI1725" s="238">
        <f>IF(N1725="nulová",J1725,0)</f>
        <v>0</v>
      </c>
      <c r="BJ1725" s="17" t="s">
        <v>83</v>
      </c>
      <c r="BK1725" s="238">
        <f>ROUND(I1725*H1725,2)</f>
        <v>0</v>
      </c>
      <c r="BL1725" s="17" t="s">
        <v>272</v>
      </c>
      <c r="BM1725" s="237" t="s">
        <v>1713</v>
      </c>
    </row>
    <row r="1726" s="14" customFormat="1">
      <c r="A1726" s="14"/>
      <c r="B1726" s="255"/>
      <c r="C1726" s="256"/>
      <c r="D1726" s="246" t="s">
        <v>182</v>
      </c>
      <c r="E1726" s="256"/>
      <c r="F1726" s="258" t="s">
        <v>1714</v>
      </c>
      <c r="G1726" s="256"/>
      <c r="H1726" s="259">
        <v>31.605</v>
      </c>
      <c r="I1726" s="260"/>
      <c r="J1726" s="256"/>
      <c r="K1726" s="256"/>
      <c r="L1726" s="261"/>
      <c r="M1726" s="262"/>
      <c r="N1726" s="263"/>
      <c r="O1726" s="263"/>
      <c r="P1726" s="263"/>
      <c r="Q1726" s="263"/>
      <c r="R1726" s="263"/>
      <c r="S1726" s="263"/>
      <c r="T1726" s="264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65" t="s">
        <v>182</v>
      </c>
      <c r="AU1726" s="265" t="s">
        <v>85</v>
      </c>
      <c r="AV1726" s="14" t="s">
        <v>85</v>
      </c>
      <c r="AW1726" s="14" t="s">
        <v>4</v>
      </c>
      <c r="AX1726" s="14" t="s">
        <v>83</v>
      </c>
      <c r="AY1726" s="265" t="s">
        <v>171</v>
      </c>
    </row>
    <row r="1727" s="2" customFormat="1" ht="37.8" customHeight="1">
      <c r="A1727" s="38"/>
      <c r="B1727" s="39"/>
      <c r="C1727" s="226" t="s">
        <v>1715</v>
      </c>
      <c r="D1727" s="226" t="s">
        <v>173</v>
      </c>
      <c r="E1727" s="227" t="s">
        <v>1716</v>
      </c>
      <c r="F1727" s="228" t="s">
        <v>1717</v>
      </c>
      <c r="G1727" s="229" t="s">
        <v>292</v>
      </c>
      <c r="H1727" s="230">
        <v>6.5599999999999996</v>
      </c>
      <c r="I1727" s="231"/>
      <c r="J1727" s="232">
        <f>ROUND(I1727*H1727,2)</f>
        <v>0</v>
      </c>
      <c r="K1727" s="228" t="s">
        <v>177</v>
      </c>
      <c r="L1727" s="44"/>
      <c r="M1727" s="233" t="s">
        <v>1</v>
      </c>
      <c r="N1727" s="234" t="s">
        <v>41</v>
      </c>
      <c r="O1727" s="91"/>
      <c r="P1727" s="235">
        <f>O1727*H1727</f>
        <v>0</v>
      </c>
      <c r="Q1727" s="235">
        <v>0.0061199999999999996</v>
      </c>
      <c r="R1727" s="235">
        <f>Q1727*H1727</f>
        <v>0.040147199999999994</v>
      </c>
      <c r="S1727" s="235">
        <v>0</v>
      </c>
      <c r="T1727" s="236">
        <f>S1727*H1727</f>
        <v>0</v>
      </c>
      <c r="U1727" s="38"/>
      <c r="V1727" s="38"/>
      <c r="W1727" s="38"/>
      <c r="X1727" s="38"/>
      <c r="Y1727" s="38"/>
      <c r="Z1727" s="38"/>
      <c r="AA1727" s="38"/>
      <c r="AB1727" s="38"/>
      <c r="AC1727" s="38"/>
      <c r="AD1727" s="38"/>
      <c r="AE1727" s="38"/>
      <c r="AR1727" s="237" t="s">
        <v>272</v>
      </c>
      <c r="AT1727" s="237" t="s">
        <v>173</v>
      </c>
      <c r="AU1727" s="237" t="s">
        <v>85</v>
      </c>
      <c r="AY1727" s="17" t="s">
        <v>171</v>
      </c>
      <c r="BE1727" s="238">
        <f>IF(N1727="základní",J1727,0)</f>
        <v>0</v>
      </c>
      <c r="BF1727" s="238">
        <f>IF(N1727="snížená",J1727,0)</f>
        <v>0</v>
      </c>
      <c r="BG1727" s="238">
        <f>IF(N1727="zákl. přenesená",J1727,0)</f>
        <v>0</v>
      </c>
      <c r="BH1727" s="238">
        <f>IF(N1727="sníž. přenesená",J1727,0)</f>
        <v>0</v>
      </c>
      <c r="BI1727" s="238">
        <f>IF(N1727="nulová",J1727,0)</f>
        <v>0</v>
      </c>
      <c r="BJ1727" s="17" t="s">
        <v>83</v>
      </c>
      <c r="BK1727" s="238">
        <f>ROUND(I1727*H1727,2)</f>
        <v>0</v>
      </c>
      <c r="BL1727" s="17" t="s">
        <v>272</v>
      </c>
      <c r="BM1727" s="237" t="s">
        <v>1718</v>
      </c>
    </row>
    <row r="1728" s="2" customFormat="1">
      <c r="A1728" s="38"/>
      <c r="B1728" s="39"/>
      <c r="C1728" s="40"/>
      <c r="D1728" s="239" t="s">
        <v>180</v>
      </c>
      <c r="E1728" s="40"/>
      <c r="F1728" s="240" t="s">
        <v>1719</v>
      </c>
      <c r="G1728" s="40"/>
      <c r="H1728" s="40"/>
      <c r="I1728" s="241"/>
      <c r="J1728" s="40"/>
      <c r="K1728" s="40"/>
      <c r="L1728" s="44"/>
      <c r="M1728" s="242"/>
      <c r="N1728" s="243"/>
      <c r="O1728" s="91"/>
      <c r="P1728" s="91"/>
      <c r="Q1728" s="91"/>
      <c r="R1728" s="91"/>
      <c r="S1728" s="91"/>
      <c r="T1728" s="92"/>
      <c r="U1728" s="38"/>
      <c r="V1728" s="38"/>
      <c r="W1728" s="38"/>
      <c r="X1728" s="38"/>
      <c r="Y1728" s="38"/>
      <c r="Z1728" s="38"/>
      <c r="AA1728" s="38"/>
      <c r="AB1728" s="38"/>
      <c r="AC1728" s="38"/>
      <c r="AD1728" s="38"/>
      <c r="AE1728" s="38"/>
      <c r="AT1728" s="17" t="s">
        <v>180</v>
      </c>
      <c r="AU1728" s="17" t="s">
        <v>85</v>
      </c>
    </row>
    <row r="1729" s="2" customFormat="1" ht="24.15" customHeight="1">
      <c r="A1729" s="38"/>
      <c r="B1729" s="39"/>
      <c r="C1729" s="267" t="s">
        <v>1720</v>
      </c>
      <c r="D1729" s="267" t="s">
        <v>284</v>
      </c>
      <c r="E1729" s="268" t="s">
        <v>1721</v>
      </c>
      <c r="F1729" s="269" t="s">
        <v>1722</v>
      </c>
      <c r="G1729" s="270" t="s">
        <v>292</v>
      </c>
      <c r="H1729" s="271">
        <v>6.8879999999999999</v>
      </c>
      <c r="I1729" s="272"/>
      <c r="J1729" s="273">
        <f>ROUND(I1729*H1729,2)</f>
        <v>0</v>
      </c>
      <c r="K1729" s="269" t="s">
        <v>177</v>
      </c>
      <c r="L1729" s="274"/>
      <c r="M1729" s="275" t="s">
        <v>1</v>
      </c>
      <c r="N1729" s="276" t="s">
        <v>41</v>
      </c>
      <c r="O1729" s="91"/>
      <c r="P1729" s="235">
        <f>O1729*H1729</f>
        <v>0</v>
      </c>
      <c r="Q1729" s="235">
        <v>0.0060000000000000001</v>
      </c>
      <c r="R1729" s="235">
        <f>Q1729*H1729</f>
        <v>0.041328000000000004</v>
      </c>
      <c r="S1729" s="235">
        <v>0</v>
      </c>
      <c r="T1729" s="236">
        <f>S1729*H1729</f>
        <v>0</v>
      </c>
      <c r="U1729" s="38"/>
      <c r="V1729" s="38"/>
      <c r="W1729" s="38"/>
      <c r="X1729" s="38"/>
      <c r="Y1729" s="38"/>
      <c r="Z1729" s="38"/>
      <c r="AA1729" s="38"/>
      <c r="AB1729" s="38"/>
      <c r="AC1729" s="38"/>
      <c r="AD1729" s="38"/>
      <c r="AE1729" s="38"/>
      <c r="AR1729" s="237" t="s">
        <v>381</v>
      </c>
      <c r="AT1729" s="237" t="s">
        <v>284</v>
      </c>
      <c r="AU1729" s="237" t="s">
        <v>85</v>
      </c>
      <c r="AY1729" s="17" t="s">
        <v>171</v>
      </c>
      <c r="BE1729" s="238">
        <f>IF(N1729="základní",J1729,0)</f>
        <v>0</v>
      </c>
      <c r="BF1729" s="238">
        <f>IF(N1729="snížená",J1729,0)</f>
        <v>0</v>
      </c>
      <c r="BG1729" s="238">
        <f>IF(N1729="zákl. přenesená",J1729,0)</f>
        <v>0</v>
      </c>
      <c r="BH1729" s="238">
        <f>IF(N1729="sníž. přenesená",J1729,0)</f>
        <v>0</v>
      </c>
      <c r="BI1729" s="238">
        <f>IF(N1729="nulová",J1729,0)</f>
        <v>0</v>
      </c>
      <c r="BJ1729" s="17" t="s">
        <v>83</v>
      </c>
      <c r="BK1729" s="238">
        <f>ROUND(I1729*H1729,2)</f>
        <v>0</v>
      </c>
      <c r="BL1729" s="17" t="s">
        <v>272</v>
      </c>
      <c r="BM1729" s="237" t="s">
        <v>1723</v>
      </c>
    </row>
    <row r="1730" s="13" customFormat="1">
      <c r="A1730" s="13"/>
      <c r="B1730" s="244"/>
      <c r="C1730" s="245"/>
      <c r="D1730" s="246" t="s">
        <v>182</v>
      </c>
      <c r="E1730" s="247" t="s">
        <v>1</v>
      </c>
      <c r="F1730" s="248" t="s">
        <v>236</v>
      </c>
      <c r="G1730" s="245"/>
      <c r="H1730" s="247" t="s">
        <v>1</v>
      </c>
      <c r="I1730" s="249"/>
      <c r="J1730" s="245"/>
      <c r="K1730" s="245"/>
      <c r="L1730" s="250"/>
      <c r="M1730" s="251"/>
      <c r="N1730" s="252"/>
      <c r="O1730" s="252"/>
      <c r="P1730" s="252"/>
      <c r="Q1730" s="252"/>
      <c r="R1730" s="252"/>
      <c r="S1730" s="252"/>
      <c r="T1730" s="25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54" t="s">
        <v>182</v>
      </c>
      <c r="AU1730" s="254" t="s">
        <v>85</v>
      </c>
      <c r="AV1730" s="13" t="s">
        <v>83</v>
      </c>
      <c r="AW1730" s="13" t="s">
        <v>34</v>
      </c>
      <c r="AX1730" s="13" t="s">
        <v>76</v>
      </c>
      <c r="AY1730" s="254" t="s">
        <v>171</v>
      </c>
    </row>
    <row r="1731" s="13" customFormat="1">
      <c r="A1731" s="13"/>
      <c r="B1731" s="244"/>
      <c r="C1731" s="245"/>
      <c r="D1731" s="246" t="s">
        <v>182</v>
      </c>
      <c r="E1731" s="247" t="s">
        <v>1</v>
      </c>
      <c r="F1731" s="248" t="s">
        <v>1533</v>
      </c>
      <c r="G1731" s="245"/>
      <c r="H1731" s="247" t="s">
        <v>1</v>
      </c>
      <c r="I1731" s="249"/>
      <c r="J1731" s="245"/>
      <c r="K1731" s="245"/>
      <c r="L1731" s="250"/>
      <c r="M1731" s="251"/>
      <c r="N1731" s="252"/>
      <c r="O1731" s="252"/>
      <c r="P1731" s="252"/>
      <c r="Q1731" s="252"/>
      <c r="R1731" s="252"/>
      <c r="S1731" s="252"/>
      <c r="T1731" s="25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54" t="s">
        <v>182</v>
      </c>
      <c r="AU1731" s="254" t="s">
        <v>85</v>
      </c>
      <c r="AV1731" s="13" t="s">
        <v>83</v>
      </c>
      <c r="AW1731" s="13" t="s">
        <v>34</v>
      </c>
      <c r="AX1731" s="13" t="s">
        <v>76</v>
      </c>
      <c r="AY1731" s="254" t="s">
        <v>171</v>
      </c>
    </row>
    <row r="1732" s="13" customFormat="1">
      <c r="A1732" s="13"/>
      <c r="B1732" s="244"/>
      <c r="C1732" s="245"/>
      <c r="D1732" s="246" t="s">
        <v>182</v>
      </c>
      <c r="E1732" s="247" t="s">
        <v>1</v>
      </c>
      <c r="F1732" s="248" t="s">
        <v>184</v>
      </c>
      <c r="G1732" s="245"/>
      <c r="H1732" s="247" t="s">
        <v>1</v>
      </c>
      <c r="I1732" s="249"/>
      <c r="J1732" s="245"/>
      <c r="K1732" s="245"/>
      <c r="L1732" s="250"/>
      <c r="M1732" s="251"/>
      <c r="N1732" s="252"/>
      <c r="O1732" s="252"/>
      <c r="P1732" s="252"/>
      <c r="Q1732" s="252"/>
      <c r="R1732" s="252"/>
      <c r="S1732" s="252"/>
      <c r="T1732" s="25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54" t="s">
        <v>182</v>
      </c>
      <c r="AU1732" s="254" t="s">
        <v>85</v>
      </c>
      <c r="AV1732" s="13" t="s">
        <v>83</v>
      </c>
      <c r="AW1732" s="13" t="s">
        <v>34</v>
      </c>
      <c r="AX1732" s="13" t="s">
        <v>76</v>
      </c>
      <c r="AY1732" s="254" t="s">
        <v>171</v>
      </c>
    </row>
    <row r="1733" s="13" customFormat="1">
      <c r="A1733" s="13"/>
      <c r="B1733" s="244"/>
      <c r="C1733" s="245"/>
      <c r="D1733" s="246" t="s">
        <v>182</v>
      </c>
      <c r="E1733" s="247" t="s">
        <v>1</v>
      </c>
      <c r="F1733" s="248" t="s">
        <v>296</v>
      </c>
      <c r="G1733" s="245"/>
      <c r="H1733" s="247" t="s">
        <v>1</v>
      </c>
      <c r="I1733" s="249"/>
      <c r="J1733" s="245"/>
      <c r="K1733" s="245"/>
      <c r="L1733" s="250"/>
      <c r="M1733" s="251"/>
      <c r="N1733" s="252"/>
      <c r="O1733" s="252"/>
      <c r="P1733" s="252"/>
      <c r="Q1733" s="252"/>
      <c r="R1733" s="252"/>
      <c r="S1733" s="252"/>
      <c r="T1733" s="25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54" t="s">
        <v>182</v>
      </c>
      <c r="AU1733" s="254" t="s">
        <v>85</v>
      </c>
      <c r="AV1733" s="13" t="s">
        <v>83</v>
      </c>
      <c r="AW1733" s="13" t="s">
        <v>34</v>
      </c>
      <c r="AX1733" s="13" t="s">
        <v>76</v>
      </c>
      <c r="AY1733" s="254" t="s">
        <v>171</v>
      </c>
    </row>
    <row r="1734" s="14" customFormat="1">
      <c r="A1734" s="14"/>
      <c r="B1734" s="255"/>
      <c r="C1734" s="256"/>
      <c r="D1734" s="246" t="s">
        <v>182</v>
      </c>
      <c r="E1734" s="257" t="s">
        <v>1</v>
      </c>
      <c r="F1734" s="258" t="s">
        <v>1724</v>
      </c>
      <c r="G1734" s="256"/>
      <c r="H1734" s="259">
        <v>6.5599999999999996</v>
      </c>
      <c r="I1734" s="260"/>
      <c r="J1734" s="256"/>
      <c r="K1734" s="256"/>
      <c r="L1734" s="261"/>
      <c r="M1734" s="262"/>
      <c r="N1734" s="263"/>
      <c r="O1734" s="263"/>
      <c r="P1734" s="263"/>
      <c r="Q1734" s="263"/>
      <c r="R1734" s="263"/>
      <c r="S1734" s="263"/>
      <c r="T1734" s="264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65" t="s">
        <v>182</v>
      </c>
      <c r="AU1734" s="265" t="s">
        <v>85</v>
      </c>
      <c r="AV1734" s="14" t="s">
        <v>85</v>
      </c>
      <c r="AW1734" s="14" t="s">
        <v>34</v>
      </c>
      <c r="AX1734" s="14" t="s">
        <v>76</v>
      </c>
      <c r="AY1734" s="265" t="s">
        <v>171</v>
      </c>
    </row>
    <row r="1735" s="14" customFormat="1">
      <c r="A1735" s="14"/>
      <c r="B1735" s="255"/>
      <c r="C1735" s="256"/>
      <c r="D1735" s="246" t="s">
        <v>182</v>
      </c>
      <c r="E1735" s="256"/>
      <c r="F1735" s="258" t="s">
        <v>1725</v>
      </c>
      <c r="G1735" s="256"/>
      <c r="H1735" s="259">
        <v>6.8879999999999999</v>
      </c>
      <c r="I1735" s="260"/>
      <c r="J1735" s="256"/>
      <c r="K1735" s="256"/>
      <c r="L1735" s="261"/>
      <c r="M1735" s="262"/>
      <c r="N1735" s="263"/>
      <c r="O1735" s="263"/>
      <c r="P1735" s="263"/>
      <c r="Q1735" s="263"/>
      <c r="R1735" s="263"/>
      <c r="S1735" s="263"/>
      <c r="T1735" s="26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65" t="s">
        <v>182</v>
      </c>
      <c r="AU1735" s="265" t="s">
        <v>85</v>
      </c>
      <c r="AV1735" s="14" t="s">
        <v>85</v>
      </c>
      <c r="AW1735" s="14" t="s">
        <v>4</v>
      </c>
      <c r="AX1735" s="14" t="s">
        <v>83</v>
      </c>
      <c r="AY1735" s="265" t="s">
        <v>171</v>
      </c>
    </row>
    <row r="1736" s="2" customFormat="1" ht="37.8" customHeight="1">
      <c r="A1736" s="38"/>
      <c r="B1736" s="39"/>
      <c r="C1736" s="226" t="s">
        <v>1726</v>
      </c>
      <c r="D1736" s="226" t="s">
        <v>173</v>
      </c>
      <c r="E1736" s="227" t="s">
        <v>1727</v>
      </c>
      <c r="F1736" s="228" t="s">
        <v>1728</v>
      </c>
      <c r="G1736" s="229" t="s">
        <v>292</v>
      </c>
      <c r="H1736" s="230">
        <v>6.5599999999999996</v>
      </c>
      <c r="I1736" s="231"/>
      <c r="J1736" s="232">
        <f>ROUND(I1736*H1736,2)</f>
        <v>0</v>
      </c>
      <c r="K1736" s="228" t="s">
        <v>177</v>
      </c>
      <c r="L1736" s="44"/>
      <c r="M1736" s="233" t="s">
        <v>1</v>
      </c>
      <c r="N1736" s="234" t="s">
        <v>41</v>
      </c>
      <c r="O1736" s="91"/>
      <c r="P1736" s="235">
        <f>O1736*H1736</f>
        <v>0</v>
      </c>
      <c r="Q1736" s="235">
        <v>0.0063</v>
      </c>
      <c r="R1736" s="235">
        <f>Q1736*H1736</f>
        <v>0.041327999999999997</v>
      </c>
      <c r="S1736" s="235">
        <v>0</v>
      </c>
      <c r="T1736" s="236">
        <f>S1736*H1736</f>
        <v>0</v>
      </c>
      <c r="U1736" s="38"/>
      <c r="V1736" s="38"/>
      <c r="W1736" s="38"/>
      <c r="X1736" s="38"/>
      <c r="Y1736" s="38"/>
      <c r="Z1736" s="38"/>
      <c r="AA1736" s="38"/>
      <c r="AB1736" s="38"/>
      <c r="AC1736" s="38"/>
      <c r="AD1736" s="38"/>
      <c r="AE1736" s="38"/>
      <c r="AR1736" s="237" t="s">
        <v>272</v>
      </c>
      <c r="AT1736" s="237" t="s">
        <v>173</v>
      </c>
      <c r="AU1736" s="237" t="s">
        <v>85</v>
      </c>
      <c r="AY1736" s="17" t="s">
        <v>171</v>
      </c>
      <c r="BE1736" s="238">
        <f>IF(N1736="základní",J1736,0)</f>
        <v>0</v>
      </c>
      <c r="BF1736" s="238">
        <f>IF(N1736="snížená",J1736,0)</f>
        <v>0</v>
      </c>
      <c r="BG1736" s="238">
        <f>IF(N1736="zákl. přenesená",J1736,0)</f>
        <v>0</v>
      </c>
      <c r="BH1736" s="238">
        <f>IF(N1736="sníž. přenesená",J1736,0)</f>
        <v>0</v>
      </c>
      <c r="BI1736" s="238">
        <f>IF(N1736="nulová",J1736,0)</f>
        <v>0</v>
      </c>
      <c r="BJ1736" s="17" t="s">
        <v>83</v>
      </c>
      <c r="BK1736" s="238">
        <f>ROUND(I1736*H1736,2)</f>
        <v>0</v>
      </c>
      <c r="BL1736" s="17" t="s">
        <v>272</v>
      </c>
      <c r="BM1736" s="237" t="s">
        <v>1729</v>
      </c>
    </row>
    <row r="1737" s="2" customFormat="1">
      <c r="A1737" s="38"/>
      <c r="B1737" s="39"/>
      <c r="C1737" s="40"/>
      <c r="D1737" s="239" t="s">
        <v>180</v>
      </c>
      <c r="E1737" s="40"/>
      <c r="F1737" s="240" t="s">
        <v>1730</v>
      </c>
      <c r="G1737" s="40"/>
      <c r="H1737" s="40"/>
      <c r="I1737" s="241"/>
      <c r="J1737" s="40"/>
      <c r="K1737" s="40"/>
      <c r="L1737" s="44"/>
      <c r="M1737" s="242"/>
      <c r="N1737" s="243"/>
      <c r="O1737" s="91"/>
      <c r="P1737" s="91"/>
      <c r="Q1737" s="91"/>
      <c r="R1737" s="91"/>
      <c r="S1737" s="91"/>
      <c r="T1737" s="92"/>
      <c r="U1737" s="38"/>
      <c r="V1737" s="38"/>
      <c r="W1737" s="38"/>
      <c r="X1737" s="38"/>
      <c r="Y1737" s="38"/>
      <c r="Z1737" s="38"/>
      <c r="AA1737" s="38"/>
      <c r="AB1737" s="38"/>
      <c r="AC1737" s="38"/>
      <c r="AD1737" s="38"/>
      <c r="AE1737" s="38"/>
      <c r="AT1737" s="17" t="s">
        <v>180</v>
      </c>
      <c r="AU1737" s="17" t="s">
        <v>85</v>
      </c>
    </row>
    <row r="1738" s="2" customFormat="1" ht="24.15" customHeight="1">
      <c r="A1738" s="38"/>
      <c r="B1738" s="39"/>
      <c r="C1738" s="267" t="s">
        <v>1731</v>
      </c>
      <c r="D1738" s="267" t="s">
        <v>284</v>
      </c>
      <c r="E1738" s="268" t="s">
        <v>1732</v>
      </c>
      <c r="F1738" s="269" t="s">
        <v>1733</v>
      </c>
      <c r="G1738" s="270" t="s">
        <v>292</v>
      </c>
      <c r="H1738" s="271">
        <v>6.8879999999999999</v>
      </c>
      <c r="I1738" s="272"/>
      <c r="J1738" s="273">
        <f>ROUND(I1738*H1738,2)</f>
        <v>0</v>
      </c>
      <c r="K1738" s="269" t="s">
        <v>177</v>
      </c>
      <c r="L1738" s="274"/>
      <c r="M1738" s="275" t="s">
        <v>1</v>
      </c>
      <c r="N1738" s="276" t="s">
        <v>41</v>
      </c>
      <c r="O1738" s="91"/>
      <c r="P1738" s="235">
        <f>O1738*H1738</f>
        <v>0</v>
      </c>
      <c r="Q1738" s="235">
        <v>0.0070000000000000001</v>
      </c>
      <c r="R1738" s="235">
        <f>Q1738*H1738</f>
        <v>0.048216000000000002</v>
      </c>
      <c r="S1738" s="235">
        <v>0</v>
      </c>
      <c r="T1738" s="236">
        <f>S1738*H1738</f>
        <v>0</v>
      </c>
      <c r="U1738" s="38"/>
      <c r="V1738" s="38"/>
      <c r="W1738" s="38"/>
      <c r="X1738" s="38"/>
      <c r="Y1738" s="38"/>
      <c r="Z1738" s="38"/>
      <c r="AA1738" s="38"/>
      <c r="AB1738" s="38"/>
      <c r="AC1738" s="38"/>
      <c r="AD1738" s="38"/>
      <c r="AE1738" s="38"/>
      <c r="AR1738" s="237" t="s">
        <v>381</v>
      </c>
      <c r="AT1738" s="237" t="s">
        <v>284</v>
      </c>
      <c r="AU1738" s="237" t="s">
        <v>85</v>
      </c>
      <c r="AY1738" s="17" t="s">
        <v>171</v>
      </c>
      <c r="BE1738" s="238">
        <f>IF(N1738="základní",J1738,0)</f>
        <v>0</v>
      </c>
      <c r="BF1738" s="238">
        <f>IF(N1738="snížená",J1738,0)</f>
        <v>0</v>
      </c>
      <c r="BG1738" s="238">
        <f>IF(N1738="zákl. přenesená",J1738,0)</f>
        <v>0</v>
      </c>
      <c r="BH1738" s="238">
        <f>IF(N1738="sníž. přenesená",J1738,0)</f>
        <v>0</v>
      </c>
      <c r="BI1738" s="238">
        <f>IF(N1738="nulová",J1738,0)</f>
        <v>0</v>
      </c>
      <c r="BJ1738" s="17" t="s">
        <v>83</v>
      </c>
      <c r="BK1738" s="238">
        <f>ROUND(I1738*H1738,2)</f>
        <v>0</v>
      </c>
      <c r="BL1738" s="17" t="s">
        <v>272</v>
      </c>
      <c r="BM1738" s="237" t="s">
        <v>1734</v>
      </c>
    </row>
    <row r="1739" s="13" customFormat="1">
      <c r="A1739" s="13"/>
      <c r="B1739" s="244"/>
      <c r="C1739" s="245"/>
      <c r="D1739" s="246" t="s">
        <v>182</v>
      </c>
      <c r="E1739" s="247" t="s">
        <v>1</v>
      </c>
      <c r="F1739" s="248" t="s">
        <v>236</v>
      </c>
      <c r="G1739" s="245"/>
      <c r="H1739" s="247" t="s">
        <v>1</v>
      </c>
      <c r="I1739" s="249"/>
      <c r="J1739" s="245"/>
      <c r="K1739" s="245"/>
      <c r="L1739" s="250"/>
      <c r="M1739" s="251"/>
      <c r="N1739" s="252"/>
      <c r="O1739" s="252"/>
      <c r="P1739" s="252"/>
      <c r="Q1739" s="252"/>
      <c r="R1739" s="252"/>
      <c r="S1739" s="252"/>
      <c r="T1739" s="25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54" t="s">
        <v>182</v>
      </c>
      <c r="AU1739" s="254" t="s">
        <v>85</v>
      </c>
      <c r="AV1739" s="13" t="s">
        <v>83</v>
      </c>
      <c r="AW1739" s="13" t="s">
        <v>34</v>
      </c>
      <c r="AX1739" s="13" t="s">
        <v>76</v>
      </c>
      <c r="AY1739" s="254" t="s">
        <v>171</v>
      </c>
    </row>
    <row r="1740" s="13" customFormat="1">
      <c r="A1740" s="13"/>
      <c r="B1740" s="244"/>
      <c r="C1740" s="245"/>
      <c r="D1740" s="246" t="s">
        <v>182</v>
      </c>
      <c r="E1740" s="247" t="s">
        <v>1</v>
      </c>
      <c r="F1740" s="248" t="s">
        <v>1533</v>
      </c>
      <c r="G1740" s="245"/>
      <c r="H1740" s="247" t="s">
        <v>1</v>
      </c>
      <c r="I1740" s="249"/>
      <c r="J1740" s="245"/>
      <c r="K1740" s="245"/>
      <c r="L1740" s="250"/>
      <c r="M1740" s="251"/>
      <c r="N1740" s="252"/>
      <c r="O1740" s="252"/>
      <c r="P1740" s="252"/>
      <c r="Q1740" s="252"/>
      <c r="R1740" s="252"/>
      <c r="S1740" s="252"/>
      <c r="T1740" s="25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54" t="s">
        <v>182</v>
      </c>
      <c r="AU1740" s="254" t="s">
        <v>85</v>
      </c>
      <c r="AV1740" s="13" t="s">
        <v>83</v>
      </c>
      <c r="AW1740" s="13" t="s">
        <v>34</v>
      </c>
      <c r="AX1740" s="13" t="s">
        <v>76</v>
      </c>
      <c r="AY1740" s="254" t="s">
        <v>171</v>
      </c>
    </row>
    <row r="1741" s="13" customFormat="1">
      <c r="A1741" s="13"/>
      <c r="B1741" s="244"/>
      <c r="C1741" s="245"/>
      <c r="D1741" s="246" t="s">
        <v>182</v>
      </c>
      <c r="E1741" s="247" t="s">
        <v>1</v>
      </c>
      <c r="F1741" s="248" t="s">
        <v>184</v>
      </c>
      <c r="G1741" s="245"/>
      <c r="H1741" s="247" t="s">
        <v>1</v>
      </c>
      <c r="I1741" s="249"/>
      <c r="J1741" s="245"/>
      <c r="K1741" s="245"/>
      <c r="L1741" s="250"/>
      <c r="M1741" s="251"/>
      <c r="N1741" s="252"/>
      <c r="O1741" s="252"/>
      <c r="P1741" s="252"/>
      <c r="Q1741" s="252"/>
      <c r="R1741" s="252"/>
      <c r="S1741" s="252"/>
      <c r="T1741" s="25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54" t="s">
        <v>182</v>
      </c>
      <c r="AU1741" s="254" t="s">
        <v>85</v>
      </c>
      <c r="AV1741" s="13" t="s">
        <v>83</v>
      </c>
      <c r="AW1741" s="13" t="s">
        <v>34</v>
      </c>
      <c r="AX1741" s="13" t="s">
        <v>76</v>
      </c>
      <c r="AY1741" s="254" t="s">
        <v>171</v>
      </c>
    </row>
    <row r="1742" s="13" customFormat="1">
      <c r="A1742" s="13"/>
      <c r="B1742" s="244"/>
      <c r="C1742" s="245"/>
      <c r="D1742" s="246" t="s">
        <v>182</v>
      </c>
      <c r="E1742" s="247" t="s">
        <v>1</v>
      </c>
      <c r="F1742" s="248" t="s">
        <v>296</v>
      </c>
      <c r="G1742" s="245"/>
      <c r="H1742" s="247" t="s">
        <v>1</v>
      </c>
      <c r="I1742" s="249"/>
      <c r="J1742" s="245"/>
      <c r="K1742" s="245"/>
      <c r="L1742" s="250"/>
      <c r="M1742" s="251"/>
      <c r="N1742" s="252"/>
      <c r="O1742" s="252"/>
      <c r="P1742" s="252"/>
      <c r="Q1742" s="252"/>
      <c r="R1742" s="252"/>
      <c r="S1742" s="252"/>
      <c r="T1742" s="25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54" t="s">
        <v>182</v>
      </c>
      <c r="AU1742" s="254" t="s">
        <v>85</v>
      </c>
      <c r="AV1742" s="13" t="s">
        <v>83</v>
      </c>
      <c r="AW1742" s="13" t="s">
        <v>34</v>
      </c>
      <c r="AX1742" s="13" t="s">
        <v>76</v>
      </c>
      <c r="AY1742" s="254" t="s">
        <v>171</v>
      </c>
    </row>
    <row r="1743" s="14" customFormat="1">
      <c r="A1743" s="14"/>
      <c r="B1743" s="255"/>
      <c r="C1743" s="256"/>
      <c r="D1743" s="246" t="s">
        <v>182</v>
      </c>
      <c r="E1743" s="257" t="s">
        <v>1</v>
      </c>
      <c r="F1743" s="258" t="s">
        <v>1735</v>
      </c>
      <c r="G1743" s="256"/>
      <c r="H1743" s="259">
        <v>6.5599999999999996</v>
      </c>
      <c r="I1743" s="260"/>
      <c r="J1743" s="256"/>
      <c r="K1743" s="256"/>
      <c r="L1743" s="261"/>
      <c r="M1743" s="262"/>
      <c r="N1743" s="263"/>
      <c r="O1743" s="263"/>
      <c r="P1743" s="263"/>
      <c r="Q1743" s="263"/>
      <c r="R1743" s="263"/>
      <c r="S1743" s="263"/>
      <c r="T1743" s="264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65" t="s">
        <v>182</v>
      </c>
      <c r="AU1743" s="265" t="s">
        <v>85</v>
      </c>
      <c r="AV1743" s="14" t="s">
        <v>85</v>
      </c>
      <c r="AW1743" s="14" t="s">
        <v>34</v>
      </c>
      <c r="AX1743" s="14" t="s">
        <v>76</v>
      </c>
      <c r="AY1743" s="265" t="s">
        <v>171</v>
      </c>
    </row>
    <row r="1744" s="14" customFormat="1">
      <c r="A1744" s="14"/>
      <c r="B1744" s="255"/>
      <c r="C1744" s="256"/>
      <c r="D1744" s="246" t="s">
        <v>182</v>
      </c>
      <c r="E1744" s="256"/>
      <c r="F1744" s="258" t="s">
        <v>1725</v>
      </c>
      <c r="G1744" s="256"/>
      <c r="H1744" s="259">
        <v>6.8879999999999999</v>
      </c>
      <c r="I1744" s="260"/>
      <c r="J1744" s="256"/>
      <c r="K1744" s="256"/>
      <c r="L1744" s="261"/>
      <c r="M1744" s="262"/>
      <c r="N1744" s="263"/>
      <c r="O1744" s="263"/>
      <c r="P1744" s="263"/>
      <c r="Q1744" s="263"/>
      <c r="R1744" s="263"/>
      <c r="S1744" s="263"/>
      <c r="T1744" s="264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65" t="s">
        <v>182</v>
      </c>
      <c r="AU1744" s="265" t="s">
        <v>85</v>
      </c>
      <c r="AV1744" s="14" t="s">
        <v>85</v>
      </c>
      <c r="AW1744" s="14" t="s">
        <v>4</v>
      </c>
      <c r="AX1744" s="14" t="s">
        <v>83</v>
      </c>
      <c r="AY1744" s="265" t="s">
        <v>171</v>
      </c>
    </row>
    <row r="1745" s="2" customFormat="1" ht="33" customHeight="1">
      <c r="A1745" s="38"/>
      <c r="B1745" s="39"/>
      <c r="C1745" s="226" t="s">
        <v>1736</v>
      </c>
      <c r="D1745" s="226" t="s">
        <v>173</v>
      </c>
      <c r="E1745" s="227" t="s">
        <v>1737</v>
      </c>
      <c r="F1745" s="228" t="s">
        <v>1738</v>
      </c>
      <c r="G1745" s="229" t="s">
        <v>292</v>
      </c>
      <c r="H1745" s="230">
        <v>16.77</v>
      </c>
      <c r="I1745" s="231"/>
      <c r="J1745" s="232">
        <f>ROUND(I1745*H1745,2)</f>
        <v>0</v>
      </c>
      <c r="K1745" s="228" t="s">
        <v>177</v>
      </c>
      <c r="L1745" s="44"/>
      <c r="M1745" s="233" t="s">
        <v>1</v>
      </c>
      <c r="N1745" s="234" t="s">
        <v>41</v>
      </c>
      <c r="O1745" s="91"/>
      <c r="P1745" s="235">
        <f>O1745*H1745</f>
        <v>0</v>
      </c>
      <c r="Q1745" s="235">
        <v>0.00232</v>
      </c>
      <c r="R1745" s="235">
        <f>Q1745*H1745</f>
        <v>0.038906400000000001</v>
      </c>
      <c r="S1745" s="235">
        <v>0</v>
      </c>
      <c r="T1745" s="236">
        <f>S1745*H1745</f>
        <v>0</v>
      </c>
      <c r="U1745" s="38"/>
      <c r="V1745" s="38"/>
      <c r="W1745" s="38"/>
      <c r="X1745" s="38"/>
      <c r="Y1745" s="38"/>
      <c r="Z1745" s="38"/>
      <c r="AA1745" s="38"/>
      <c r="AB1745" s="38"/>
      <c r="AC1745" s="38"/>
      <c r="AD1745" s="38"/>
      <c r="AE1745" s="38"/>
      <c r="AR1745" s="237" t="s">
        <v>272</v>
      </c>
      <c r="AT1745" s="237" t="s">
        <v>173</v>
      </c>
      <c r="AU1745" s="237" t="s">
        <v>85</v>
      </c>
      <c r="AY1745" s="17" t="s">
        <v>171</v>
      </c>
      <c r="BE1745" s="238">
        <f>IF(N1745="základní",J1745,0)</f>
        <v>0</v>
      </c>
      <c r="BF1745" s="238">
        <f>IF(N1745="snížená",J1745,0)</f>
        <v>0</v>
      </c>
      <c r="BG1745" s="238">
        <f>IF(N1745="zákl. přenesená",J1745,0)</f>
        <v>0</v>
      </c>
      <c r="BH1745" s="238">
        <f>IF(N1745="sníž. přenesená",J1745,0)</f>
        <v>0</v>
      </c>
      <c r="BI1745" s="238">
        <f>IF(N1745="nulová",J1745,0)</f>
        <v>0</v>
      </c>
      <c r="BJ1745" s="17" t="s">
        <v>83</v>
      </c>
      <c r="BK1745" s="238">
        <f>ROUND(I1745*H1745,2)</f>
        <v>0</v>
      </c>
      <c r="BL1745" s="17" t="s">
        <v>272</v>
      </c>
      <c r="BM1745" s="237" t="s">
        <v>1739</v>
      </c>
    </row>
    <row r="1746" s="2" customFormat="1">
      <c r="A1746" s="38"/>
      <c r="B1746" s="39"/>
      <c r="C1746" s="40"/>
      <c r="D1746" s="239" t="s">
        <v>180</v>
      </c>
      <c r="E1746" s="40"/>
      <c r="F1746" s="240" t="s">
        <v>1740</v>
      </c>
      <c r="G1746" s="40"/>
      <c r="H1746" s="40"/>
      <c r="I1746" s="241"/>
      <c r="J1746" s="40"/>
      <c r="K1746" s="40"/>
      <c r="L1746" s="44"/>
      <c r="M1746" s="242"/>
      <c r="N1746" s="243"/>
      <c r="O1746" s="91"/>
      <c r="P1746" s="91"/>
      <c r="Q1746" s="91"/>
      <c r="R1746" s="91"/>
      <c r="S1746" s="91"/>
      <c r="T1746" s="92"/>
      <c r="U1746" s="38"/>
      <c r="V1746" s="38"/>
      <c r="W1746" s="38"/>
      <c r="X1746" s="38"/>
      <c r="Y1746" s="38"/>
      <c r="Z1746" s="38"/>
      <c r="AA1746" s="38"/>
      <c r="AB1746" s="38"/>
      <c r="AC1746" s="38"/>
      <c r="AD1746" s="38"/>
      <c r="AE1746" s="38"/>
      <c r="AT1746" s="17" t="s">
        <v>180</v>
      </c>
      <c r="AU1746" s="17" t="s">
        <v>85</v>
      </c>
    </row>
    <row r="1747" s="13" customFormat="1">
      <c r="A1747" s="13"/>
      <c r="B1747" s="244"/>
      <c r="C1747" s="245"/>
      <c r="D1747" s="246" t="s">
        <v>182</v>
      </c>
      <c r="E1747" s="247" t="s">
        <v>1</v>
      </c>
      <c r="F1747" s="248" t="s">
        <v>236</v>
      </c>
      <c r="G1747" s="245"/>
      <c r="H1747" s="247" t="s">
        <v>1</v>
      </c>
      <c r="I1747" s="249"/>
      <c r="J1747" s="245"/>
      <c r="K1747" s="245"/>
      <c r="L1747" s="250"/>
      <c r="M1747" s="251"/>
      <c r="N1747" s="252"/>
      <c r="O1747" s="252"/>
      <c r="P1747" s="252"/>
      <c r="Q1747" s="252"/>
      <c r="R1747" s="252"/>
      <c r="S1747" s="252"/>
      <c r="T1747" s="25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54" t="s">
        <v>182</v>
      </c>
      <c r="AU1747" s="254" t="s">
        <v>85</v>
      </c>
      <c r="AV1747" s="13" t="s">
        <v>83</v>
      </c>
      <c r="AW1747" s="13" t="s">
        <v>34</v>
      </c>
      <c r="AX1747" s="13" t="s">
        <v>76</v>
      </c>
      <c r="AY1747" s="254" t="s">
        <v>171</v>
      </c>
    </row>
    <row r="1748" s="13" customFormat="1">
      <c r="A1748" s="13"/>
      <c r="B1748" s="244"/>
      <c r="C1748" s="245"/>
      <c r="D1748" s="246" t="s">
        <v>182</v>
      </c>
      <c r="E1748" s="247" t="s">
        <v>1</v>
      </c>
      <c r="F1748" s="248" t="s">
        <v>184</v>
      </c>
      <c r="G1748" s="245"/>
      <c r="H1748" s="247" t="s">
        <v>1</v>
      </c>
      <c r="I1748" s="249"/>
      <c r="J1748" s="245"/>
      <c r="K1748" s="245"/>
      <c r="L1748" s="250"/>
      <c r="M1748" s="251"/>
      <c r="N1748" s="252"/>
      <c r="O1748" s="252"/>
      <c r="P1748" s="252"/>
      <c r="Q1748" s="252"/>
      <c r="R1748" s="252"/>
      <c r="S1748" s="252"/>
      <c r="T1748" s="25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54" t="s">
        <v>182</v>
      </c>
      <c r="AU1748" s="254" t="s">
        <v>85</v>
      </c>
      <c r="AV1748" s="13" t="s">
        <v>83</v>
      </c>
      <c r="AW1748" s="13" t="s">
        <v>34</v>
      </c>
      <c r="AX1748" s="13" t="s">
        <v>76</v>
      </c>
      <c r="AY1748" s="254" t="s">
        <v>171</v>
      </c>
    </row>
    <row r="1749" s="13" customFormat="1">
      <c r="A1749" s="13"/>
      <c r="B1749" s="244"/>
      <c r="C1749" s="245"/>
      <c r="D1749" s="246" t="s">
        <v>182</v>
      </c>
      <c r="E1749" s="247" t="s">
        <v>1</v>
      </c>
      <c r="F1749" s="248" t="s">
        <v>312</v>
      </c>
      <c r="G1749" s="245"/>
      <c r="H1749" s="247" t="s">
        <v>1</v>
      </c>
      <c r="I1749" s="249"/>
      <c r="J1749" s="245"/>
      <c r="K1749" s="245"/>
      <c r="L1749" s="250"/>
      <c r="M1749" s="251"/>
      <c r="N1749" s="252"/>
      <c r="O1749" s="252"/>
      <c r="P1749" s="252"/>
      <c r="Q1749" s="252"/>
      <c r="R1749" s="252"/>
      <c r="S1749" s="252"/>
      <c r="T1749" s="25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54" t="s">
        <v>182</v>
      </c>
      <c r="AU1749" s="254" t="s">
        <v>85</v>
      </c>
      <c r="AV1749" s="13" t="s">
        <v>83</v>
      </c>
      <c r="AW1749" s="13" t="s">
        <v>34</v>
      </c>
      <c r="AX1749" s="13" t="s">
        <v>76</v>
      </c>
      <c r="AY1749" s="254" t="s">
        <v>171</v>
      </c>
    </row>
    <row r="1750" s="14" customFormat="1">
      <c r="A1750" s="14"/>
      <c r="B1750" s="255"/>
      <c r="C1750" s="256"/>
      <c r="D1750" s="246" t="s">
        <v>182</v>
      </c>
      <c r="E1750" s="257" t="s">
        <v>1</v>
      </c>
      <c r="F1750" s="258" t="s">
        <v>846</v>
      </c>
      <c r="G1750" s="256"/>
      <c r="H1750" s="259">
        <v>16.77</v>
      </c>
      <c r="I1750" s="260"/>
      <c r="J1750" s="256"/>
      <c r="K1750" s="256"/>
      <c r="L1750" s="261"/>
      <c r="M1750" s="262"/>
      <c r="N1750" s="263"/>
      <c r="O1750" s="263"/>
      <c r="P1750" s="263"/>
      <c r="Q1750" s="263"/>
      <c r="R1750" s="263"/>
      <c r="S1750" s="263"/>
      <c r="T1750" s="264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65" t="s">
        <v>182</v>
      </c>
      <c r="AU1750" s="265" t="s">
        <v>85</v>
      </c>
      <c r="AV1750" s="14" t="s">
        <v>85</v>
      </c>
      <c r="AW1750" s="14" t="s">
        <v>34</v>
      </c>
      <c r="AX1750" s="14" t="s">
        <v>76</v>
      </c>
      <c r="AY1750" s="265" t="s">
        <v>171</v>
      </c>
    </row>
    <row r="1751" s="2" customFormat="1" ht="24.15" customHeight="1">
      <c r="A1751" s="38"/>
      <c r="B1751" s="39"/>
      <c r="C1751" s="267" t="s">
        <v>1741</v>
      </c>
      <c r="D1751" s="267" t="s">
        <v>284</v>
      </c>
      <c r="E1751" s="268" t="s">
        <v>1742</v>
      </c>
      <c r="F1751" s="269" t="s">
        <v>1743</v>
      </c>
      <c r="G1751" s="270" t="s">
        <v>292</v>
      </c>
      <c r="H1751" s="271">
        <v>17.609000000000002</v>
      </c>
      <c r="I1751" s="272"/>
      <c r="J1751" s="273">
        <f>ROUND(I1751*H1751,2)</f>
        <v>0</v>
      </c>
      <c r="K1751" s="269" t="s">
        <v>177</v>
      </c>
      <c r="L1751" s="274"/>
      <c r="M1751" s="275" t="s">
        <v>1</v>
      </c>
      <c r="N1751" s="276" t="s">
        <v>41</v>
      </c>
      <c r="O1751" s="91"/>
      <c r="P1751" s="235">
        <f>O1751*H1751</f>
        <v>0</v>
      </c>
      <c r="Q1751" s="235">
        <v>0.0041999999999999997</v>
      </c>
      <c r="R1751" s="235">
        <f>Q1751*H1751</f>
        <v>0.073957800000000004</v>
      </c>
      <c r="S1751" s="235">
        <v>0</v>
      </c>
      <c r="T1751" s="236">
        <f>S1751*H1751</f>
        <v>0</v>
      </c>
      <c r="U1751" s="38"/>
      <c r="V1751" s="38"/>
      <c r="W1751" s="38"/>
      <c r="X1751" s="38"/>
      <c r="Y1751" s="38"/>
      <c r="Z1751" s="38"/>
      <c r="AA1751" s="38"/>
      <c r="AB1751" s="38"/>
      <c r="AC1751" s="38"/>
      <c r="AD1751" s="38"/>
      <c r="AE1751" s="38"/>
      <c r="AR1751" s="237" t="s">
        <v>381</v>
      </c>
      <c r="AT1751" s="237" t="s">
        <v>284</v>
      </c>
      <c r="AU1751" s="237" t="s">
        <v>85</v>
      </c>
      <c r="AY1751" s="17" t="s">
        <v>171</v>
      </c>
      <c r="BE1751" s="238">
        <f>IF(N1751="základní",J1751,0)</f>
        <v>0</v>
      </c>
      <c r="BF1751" s="238">
        <f>IF(N1751="snížená",J1751,0)</f>
        <v>0</v>
      </c>
      <c r="BG1751" s="238">
        <f>IF(N1751="zákl. přenesená",J1751,0)</f>
        <v>0</v>
      </c>
      <c r="BH1751" s="238">
        <f>IF(N1751="sníž. přenesená",J1751,0)</f>
        <v>0</v>
      </c>
      <c r="BI1751" s="238">
        <f>IF(N1751="nulová",J1751,0)</f>
        <v>0</v>
      </c>
      <c r="BJ1751" s="17" t="s">
        <v>83</v>
      </c>
      <c r="BK1751" s="238">
        <f>ROUND(I1751*H1751,2)</f>
        <v>0</v>
      </c>
      <c r="BL1751" s="17" t="s">
        <v>272</v>
      </c>
      <c r="BM1751" s="237" t="s">
        <v>1744</v>
      </c>
    </row>
    <row r="1752" s="13" customFormat="1">
      <c r="A1752" s="13"/>
      <c r="B1752" s="244"/>
      <c r="C1752" s="245"/>
      <c r="D1752" s="246" t="s">
        <v>182</v>
      </c>
      <c r="E1752" s="247" t="s">
        <v>1</v>
      </c>
      <c r="F1752" s="248" t="s">
        <v>236</v>
      </c>
      <c r="G1752" s="245"/>
      <c r="H1752" s="247" t="s">
        <v>1</v>
      </c>
      <c r="I1752" s="249"/>
      <c r="J1752" s="245"/>
      <c r="K1752" s="245"/>
      <c r="L1752" s="250"/>
      <c r="M1752" s="251"/>
      <c r="N1752" s="252"/>
      <c r="O1752" s="252"/>
      <c r="P1752" s="252"/>
      <c r="Q1752" s="252"/>
      <c r="R1752" s="252"/>
      <c r="S1752" s="252"/>
      <c r="T1752" s="25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254" t="s">
        <v>182</v>
      </c>
      <c r="AU1752" s="254" t="s">
        <v>85</v>
      </c>
      <c r="AV1752" s="13" t="s">
        <v>83</v>
      </c>
      <c r="AW1752" s="13" t="s">
        <v>34</v>
      </c>
      <c r="AX1752" s="13" t="s">
        <v>76</v>
      </c>
      <c r="AY1752" s="254" t="s">
        <v>171</v>
      </c>
    </row>
    <row r="1753" s="13" customFormat="1">
      <c r="A1753" s="13"/>
      <c r="B1753" s="244"/>
      <c r="C1753" s="245"/>
      <c r="D1753" s="246" t="s">
        <v>182</v>
      </c>
      <c r="E1753" s="247" t="s">
        <v>1</v>
      </c>
      <c r="F1753" s="248" t="s">
        <v>184</v>
      </c>
      <c r="G1753" s="245"/>
      <c r="H1753" s="247" t="s">
        <v>1</v>
      </c>
      <c r="I1753" s="249"/>
      <c r="J1753" s="245"/>
      <c r="K1753" s="245"/>
      <c r="L1753" s="250"/>
      <c r="M1753" s="251"/>
      <c r="N1753" s="252"/>
      <c r="O1753" s="252"/>
      <c r="P1753" s="252"/>
      <c r="Q1753" s="252"/>
      <c r="R1753" s="252"/>
      <c r="S1753" s="252"/>
      <c r="T1753" s="25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54" t="s">
        <v>182</v>
      </c>
      <c r="AU1753" s="254" t="s">
        <v>85</v>
      </c>
      <c r="AV1753" s="13" t="s">
        <v>83</v>
      </c>
      <c r="AW1753" s="13" t="s">
        <v>34</v>
      </c>
      <c r="AX1753" s="13" t="s">
        <v>76</v>
      </c>
      <c r="AY1753" s="254" t="s">
        <v>171</v>
      </c>
    </row>
    <row r="1754" s="13" customFormat="1">
      <c r="A1754" s="13"/>
      <c r="B1754" s="244"/>
      <c r="C1754" s="245"/>
      <c r="D1754" s="246" t="s">
        <v>182</v>
      </c>
      <c r="E1754" s="247" t="s">
        <v>1</v>
      </c>
      <c r="F1754" s="248" t="s">
        <v>312</v>
      </c>
      <c r="G1754" s="245"/>
      <c r="H1754" s="247" t="s">
        <v>1</v>
      </c>
      <c r="I1754" s="249"/>
      <c r="J1754" s="245"/>
      <c r="K1754" s="245"/>
      <c r="L1754" s="250"/>
      <c r="M1754" s="251"/>
      <c r="N1754" s="252"/>
      <c r="O1754" s="252"/>
      <c r="P1754" s="252"/>
      <c r="Q1754" s="252"/>
      <c r="R1754" s="252"/>
      <c r="S1754" s="252"/>
      <c r="T1754" s="25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54" t="s">
        <v>182</v>
      </c>
      <c r="AU1754" s="254" t="s">
        <v>85</v>
      </c>
      <c r="AV1754" s="13" t="s">
        <v>83</v>
      </c>
      <c r="AW1754" s="13" t="s">
        <v>34</v>
      </c>
      <c r="AX1754" s="13" t="s">
        <v>76</v>
      </c>
      <c r="AY1754" s="254" t="s">
        <v>171</v>
      </c>
    </row>
    <row r="1755" s="14" customFormat="1">
      <c r="A1755" s="14"/>
      <c r="B1755" s="255"/>
      <c r="C1755" s="256"/>
      <c r="D1755" s="246" t="s">
        <v>182</v>
      </c>
      <c r="E1755" s="257" t="s">
        <v>1</v>
      </c>
      <c r="F1755" s="258" t="s">
        <v>846</v>
      </c>
      <c r="G1755" s="256"/>
      <c r="H1755" s="259">
        <v>16.77</v>
      </c>
      <c r="I1755" s="260"/>
      <c r="J1755" s="256"/>
      <c r="K1755" s="256"/>
      <c r="L1755" s="261"/>
      <c r="M1755" s="262"/>
      <c r="N1755" s="263"/>
      <c r="O1755" s="263"/>
      <c r="P1755" s="263"/>
      <c r="Q1755" s="263"/>
      <c r="R1755" s="263"/>
      <c r="S1755" s="263"/>
      <c r="T1755" s="26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65" t="s">
        <v>182</v>
      </c>
      <c r="AU1755" s="265" t="s">
        <v>85</v>
      </c>
      <c r="AV1755" s="14" t="s">
        <v>85</v>
      </c>
      <c r="AW1755" s="14" t="s">
        <v>34</v>
      </c>
      <c r="AX1755" s="14" t="s">
        <v>76</v>
      </c>
      <c r="AY1755" s="265" t="s">
        <v>171</v>
      </c>
    </row>
    <row r="1756" s="14" customFormat="1">
      <c r="A1756" s="14"/>
      <c r="B1756" s="255"/>
      <c r="C1756" s="256"/>
      <c r="D1756" s="246" t="s">
        <v>182</v>
      </c>
      <c r="E1756" s="256"/>
      <c r="F1756" s="258" t="s">
        <v>1745</v>
      </c>
      <c r="G1756" s="256"/>
      <c r="H1756" s="259">
        <v>17.609000000000002</v>
      </c>
      <c r="I1756" s="260"/>
      <c r="J1756" s="256"/>
      <c r="K1756" s="256"/>
      <c r="L1756" s="261"/>
      <c r="M1756" s="262"/>
      <c r="N1756" s="263"/>
      <c r="O1756" s="263"/>
      <c r="P1756" s="263"/>
      <c r="Q1756" s="263"/>
      <c r="R1756" s="263"/>
      <c r="S1756" s="263"/>
      <c r="T1756" s="264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65" t="s">
        <v>182</v>
      </c>
      <c r="AU1756" s="265" t="s">
        <v>85</v>
      </c>
      <c r="AV1756" s="14" t="s">
        <v>85</v>
      </c>
      <c r="AW1756" s="14" t="s">
        <v>4</v>
      </c>
      <c r="AX1756" s="14" t="s">
        <v>83</v>
      </c>
      <c r="AY1756" s="265" t="s">
        <v>171</v>
      </c>
    </row>
    <row r="1757" s="2" customFormat="1" ht="24.15" customHeight="1">
      <c r="A1757" s="38"/>
      <c r="B1757" s="39"/>
      <c r="C1757" s="267" t="s">
        <v>1746</v>
      </c>
      <c r="D1757" s="267" t="s">
        <v>284</v>
      </c>
      <c r="E1757" s="268" t="s">
        <v>1747</v>
      </c>
      <c r="F1757" s="269" t="s">
        <v>1748</v>
      </c>
      <c r="G1757" s="270" t="s">
        <v>292</v>
      </c>
      <c r="H1757" s="271">
        <v>17.609000000000002</v>
      </c>
      <c r="I1757" s="272"/>
      <c r="J1757" s="273">
        <f>ROUND(I1757*H1757,2)</f>
        <v>0</v>
      </c>
      <c r="K1757" s="269" t="s">
        <v>177</v>
      </c>
      <c r="L1757" s="274"/>
      <c r="M1757" s="275" t="s">
        <v>1</v>
      </c>
      <c r="N1757" s="276" t="s">
        <v>41</v>
      </c>
      <c r="O1757" s="91"/>
      <c r="P1757" s="235">
        <f>O1757*H1757</f>
        <v>0</v>
      </c>
      <c r="Q1757" s="235">
        <v>0.0035000000000000001</v>
      </c>
      <c r="R1757" s="235">
        <f>Q1757*H1757</f>
        <v>0.061631500000000006</v>
      </c>
      <c r="S1757" s="235">
        <v>0</v>
      </c>
      <c r="T1757" s="236">
        <f>S1757*H1757</f>
        <v>0</v>
      </c>
      <c r="U1757" s="38"/>
      <c r="V1757" s="38"/>
      <c r="W1757" s="38"/>
      <c r="X1757" s="38"/>
      <c r="Y1757" s="38"/>
      <c r="Z1757" s="38"/>
      <c r="AA1757" s="38"/>
      <c r="AB1757" s="38"/>
      <c r="AC1757" s="38"/>
      <c r="AD1757" s="38"/>
      <c r="AE1757" s="38"/>
      <c r="AR1757" s="237" t="s">
        <v>381</v>
      </c>
      <c r="AT1757" s="237" t="s">
        <v>284</v>
      </c>
      <c r="AU1757" s="237" t="s">
        <v>85</v>
      </c>
      <c r="AY1757" s="17" t="s">
        <v>171</v>
      </c>
      <c r="BE1757" s="238">
        <f>IF(N1757="základní",J1757,0)</f>
        <v>0</v>
      </c>
      <c r="BF1757" s="238">
        <f>IF(N1757="snížená",J1757,0)</f>
        <v>0</v>
      </c>
      <c r="BG1757" s="238">
        <f>IF(N1757="zákl. přenesená",J1757,0)</f>
        <v>0</v>
      </c>
      <c r="BH1757" s="238">
        <f>IF(N1757="sníž. přenesená",J1757,0)</f>
        <v>0</v>
      </c>
      <c r="BI1757" s="238">
        <f>IF(N1757="nulová",J1757,0)</f>
        <v>0</v>
      </c>
      <c r="BJ1757" s="17" t="s">
        <v>83</v>
      </c>
      <c r="BK1757" s="238">
        <f>ROUND(I1757*H1757,2)</f>
        <v>0</v>
      </c>
      <c r="BL1757" s="17" t="s">
        <v>272</v>
      </c>
      <c r="BM1757" s="237" t="s">
        <v>1749</v>
      </c>
    </row>
    <row r="1758" s="13" customFormat="1">
      <c r="A1758" s="13"/>
      <c r="B1758" s="244"/>
      <c r="C1758" s="245"/>
      <c r="D1758" s="246" t="s">
        <v>182</v>
      </c>
      <c r="E1758" s="247" t="s">
        <v>1</v>
      </c>
      <c r="F1758" s="248" t="s">
        <v>236</v>
      </c>
      <c r="G1758" s="245"/>
      <c r="H1758" s="247" t="s">
        <v>1</v>
      </c>
      <c r="I1758" s="249"/>
      <c r="J1758" s="245"/>
      <c r="K1758" s="245"/>
      <c r="L1758" s="250"/>
      <c r="M1758" s="251"/>
      <c r="N1758" s="252"/>
      <c r="O1758" s="252"/>
      <c r="P1758" s="252"/>
      <c r="Q1758" s="252"/>
      <c r="R1758" s="252"/>
      <c r="S1758" s="252"/>
      <c r="T1758" s="25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54" t="s">
        <v>182</v>
      </c>
      <c r="AU1758" s="254" t="s">
        <v>85</v>
      </c>
      <c r="AV1758" s="13" t="s">
        <v>83</v>
      </c>
      <c r="AW1758" s="13" t="s">
        <v>34</v>
      </c>
      <c r="AX1758" s="13" t="s">
        <v>76</v>
      </c>
      <c r="AY1758" s="254" t="s">
        <v>171</v>
      </c>
    </row>
    <row r="1759" s="13" customFormat="1">
      <c r="A1759" s="13"/>
      <c r="B1759" s="244"/>
      <c r="C1759" s="245"/>
      <c r="D1759" s="246" t="s">
        <v>182</v>
      </c>
      <c r="E1759" s="247" t="s">
        <v>1</v>
      </c>
      <c r="F1759" s="248" t="s">
        <v>184</v>
      </c>
      <c r="G1759" s="245"/>
      <c r="H1759" s="247" t="s">
        <v>1</v>
      </c>
      <c r="I1759" s="249"/>
      <c r="J1759" s="245"/>
      <c r="K1759" s="245"/>
      <c r="L1759" s="250"/>
      <c r="M1759" s="251"/>
      <c r="N1759" s="252"/>
      <c r="O1759" s="252"/>
      <c r="P1759" s="252"/>
      <c r="Q1759" s="252"/>
      <c r="R1759" s="252"/>
      <c r="S1759" s="252"/>
      <c r="T1759" s="25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54" t="s">
        <v>182</v>
      </c>
      <c r="AU1759" s="254" t="s">
        <v>85</v>
      </c>
      <c r="AV1759" s="13" t="s">
        <v>83</v>
      </c>
      <c r="AW1759" s="13" t="s">
        <v>34</v>
      </c>
      <c r="AX1759" s="13" t="s">
        <v>76</v>
      </c>
      <c r="AY1759" s="254" t="s">
        <v>171</v>
      </c>
    </row>
    <row r="1760" s="13" customFormat="1">
      <c r="A1760" s="13"/>
      <c r="B1760" s="244"/>
      <c r="C1760" s="245"/>
      <c r="D1760" s="246" t="s">
        <v>182</v>
      </c>
      <c r="E1760" s="247" t="s">
        <v>1</v>
      </c>
      <c r="F1760" s="248" t="s">
        <v>312</v>
      </c>
      <c r="G1760" s="245"/>
      <c r="H1760" s="247" t="s">
        <v>1</v>
      </c>
      <c r="I1760" s="249"/>
      <c r="J1760" s="245"/>
      <c r="K1760" s="245"/>
      <c r="L1760" s="250"/>
      <c r="M1760" s="251"/>
      <c r="N1760" s="252"/>
      <c r="O1760" s="252"/>
      <c r="P1760" s="252"/>
      <c r="Q1760" s="252"/>
      <c r="R1760" s="252"/>
      <c r="S1760" s="252"/>
      <c r="T1760" s="25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54" t="s">
        <v>182</v>
      </c>
      <c r="AU1760" s="254" t="s">
        <v>85</v>
      </c>
      <c r="AV1760" s="13" t="s">
        <v>83</v>
      </c>
      <c r="AW1760" s="13" t="s">
        <v>34</v>
      </c>
      <c r="AX1760" s="13" t="s">
        <v>76</v>
      </c>
      <c r="AY1760" s="254" t="s">
        <v>171</v>
      </c>
    </row>
    <row r="1761" s="14" customFormat="1">
      <c r="A1761" s="14"/>
      <c r="B1761" s="255"/>
      <c r="C1761" s="256"/>
      <c r="D1761" s="246" t="s">
        <v>182</v>
      </c>
      <c r="E1761" s="257" t="s">
        <v>1</v>
      </c>
      <c r="F1761" s="258" t="s">
        <v>846</v>
      </c>
      <c r="G1761" s="256"/>
      <c r="H1761" s="259">
        <v>16.77</v>
      </c>
      <c r="I1761" s="260"/>
      <c r="J1761" s="256"/>
      <c r="K1761" s="256"/>
      <c r="L1761" s="261"/>
      <c r="M1761" s="262"/>
      <c r="N1761" s="263"/>
      <c r="O1761" s="263"/>
      <c r="P1761" s="263"/>
      <c r="Q1761" s="263"/>
      <c r="R1761" s="263"/>
      <c r="S1761" s="263"/>
      <c r="T1761" s="264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65" t="s">
        <v>182</v>
      </c>
      <c r="AU1761" s="265" t="s">
        <v>85</v>
      </c>
      <c r="AV1761" s="14" t="s">
        <v>85</v>
      </c>
      <c r="AW1761" s="14" t="s">
        <v>34</v>
      </c>
      <c r="AX1761" s="14" t="s">
        <v>76</v>
      </c>
      <c r="AY1761" s="265" t="s">
        <v>171</v>
      </c>
    </row>
    <row r="1762" s="14" customFormat="1">
      <c r="A1762" s="14"/>
      <c r="B1762" s="255"/>
      <c r="C1762" s="256"/>
      <c r="D1762" s="246" t="s">
        <v>182</v>
      </c>
      <c r="E1762" s="256"/>
      <c r="F1762" s="258" t="s">
        <v>1745</v>
      </c>
      <c r="G1762" s="256"/>
      <c r="H1762" s="259">
        <v>17.609000000000002</v>
      </c>
      <c r="I1762" s="260"/>
      <c r="J1762" s="256"/>
      <c r="K1762" s="256"/>
      <c r="L1762" s="261"/>
      <c r="M1762" s="262"/>
      <c r="N1762" s="263"/>
      <c r="O1762" s="263"/>
      <c r="P1762" s="263"/>
      <c r="Q1762" s="263"/>
      <c r="R1762" s="263"/>
      <c r="S1762" s="263"/>
      <c r="T1762" s="264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65" t="s">
        <v>182</v>
      </c>
      <c r="AU1762" s="265" t="s">
        <v>85</v>
      </c>
      <c r="AV1762" s="14" t="s">
        <v>85</v>
      </c>
      <c r="AW1762" s="14" t="s">
        <v>4</v>
      </c>
      <c r="AX1762" s="14" t="s">
        <v>83</v>
      </c>
      <c r="AY1762" s="265" t="s">
        <v>171</v>
      </c>
    </row>
    <row r="1763" s="2" customFormat="1" ht="24.15" customHeight="1">
      <c r="A1763" s="38"/>
      <c r="B1763" s="39"/>
      <c r="C1763" s="226" t="s">
        <v>1750</v>
      </c>
      <c r="D1763" s="226" t="s">
        <v>173</v>
      </c>
      <c r="E1763" s="227" t="s">
        <v>1751</v>
      </c>
      <c r="F1763" s="228" t="s">
        <v>1752</v>
      </c>
      <c r="G1763" s="229" t="s">
        <v>438</v>
      </c>
      <c r="H1763" s="230">
        <v>16.399999999999999</v>
      </c>
      <c r="I1763" s="231"/>
      <c r="J1763" s="232">
        <f>ROUND(I1763*H1763,2)</f>
        <v>0</v>
      </c>
      <c r="K1763" s="228" t="s">
        <v>177</v>
      </c>
      <c r="L1763" s="44"/>
      <c r="M1763" s="233" t="s">
        <v>1</v>
      </c>
      <c r="N1763" s="234" t="s">
        <v>41</v>
      </c>
      <c r="O1763" s="91"/>
      <c r="P1763" s="235">
        <f>O1763*H1763</f>
        <v>0</v>
      </c>
      <c r="Q1763" s="235">
        <v>0</v>
      </c>
      <c r="R1763" s="235">
        <f>Q1763*H1763</f>
        <v>0</v>
      </c>
      <c r="S1763" s="235">
        <v>0</v>
      </c>
      <c r="T1763" s="236">
        <f>S1763*H1763</f>
        <v>0</v>
      </c>
      <c r="U1763" s="38"/>
      <c r="V1763" s="38"/>
      <c r="W1763" s="38"/>
      <c r="X1763" s="38"/>
      <c r="Y1763" s="38"/>
      <c r="Z1763" s="38"/>
      <c r="AA1763" s="38"/>
      <c r="AB1763" s="38"/>
      <c r="AC1763" s="38"/>
      <c r="AD1763" s="38"/>
      <c r="AE1763" s="38"/>
      <c r="AR1763" s="237" t="s">
        <v>272</v>
      </c>
      <c r="AT1763" s="237" t="s">
        <v>173</v>
      </c>
      <c r="AU1763" s="237" t="s">
        <v>85</v>
      </c>
      <c r="AY1763" s="17" t="s">
        <v>171</v>
      </c>
      <c r="BE1763" s="238">
        <f>IF(N1763="základní",J1763,0)</f>
        <v>0</v>
      </c>
      <c r="BF1763" s="238">
        <f>IF(N1763="snížená",J1763,0)</f>
        <v>0</v>
      </c>
      <c r="BG1763" s="238">
        <f>IF(N1763="zákl. přenesená",J1763,0)</f>
        <v>0</v>
      </c>
      <c r="BH1763" s="238">
        <f>IF(N1763="sníž. přenesená",J1763,0)</f>
        <v>0</v>
      </c>
      <c r="BI1763" s="238">
        <f>IF(N1763="nulová",J1763,0)</f>
        <v>0</v>
      </c>
      <c r="BJ1763" s="17" t="s">
        <v>83</v>
      </c>
      <c r="BK1763" s="238">
        <f>ROUND(I1763*H1763,2)</f>
        <v>0</v>
      </c>
      <c r="BL1763" s="17" t="s">
        <v>272</v>
      </c>
      <c r="BM1763" s="237" t="s">
        <v>1753</v>
      </c>
    </row>
    <row r="1764" s="2" customFormat="1">
      <c r="A1764" s="38"/>
      <c r="B1764" s="39"/>
      <c r="C1764" s="40"/>
      <c r="D1764" s="239" t="s">
        <v>180</v>
      </c>
      <c r="E1764" s="40"/>
      <c r="F1764" s="240" t="s">
        <v>1754</v>
      </c>
      <c r="G1764" s="40"/>
      <c r="H1764" s="40"/>
      <c r="I1764" s="241"/>
      <c r="J1764" s="40"/>
      <c r="K1764" s="40"/>
      <c r="L1764" s="44"/>
      <c r="M1764" s="242"/>
      <c r="N1764" s="243"/>
      <c r="O1764" s="91"/>
      <c r="P1764" s="91"/>
      <c r="Q1764" s="91"/>
      <c r="R1764" s="91"/>
      <c r="S1764" s="91"/>
      <c r="T1764" s="92"/>
      <c r="U1764" s="38"/>
      <c r="V1764" s="38"/>
      <c r="W1764" s="38"/>
      <c r="X1764" s="38"/>
      <c r="Y1764" s="38"/>
      <c r="Z1764" s="38"/>
      <c r="AA1764" s="38"/>
      <c r="AB1764" s="38"/>
      <c r="AC1764" s="38"/>
      <c r="AD1764" s="38"/>
      <c r="AE1764" s="38"/>
      <c r="AT1764" s="17" t="s">
        <v>180</v>
      </c>
      <c r="AU1764" s="17" t="s">
        <v>85</v>
      </c>
    </row>
    <row r="1765" s="2" customFormat="1">
      <c r="A1765" s="38"/>
      <c r="B1765" s="39"/>
      <c r="C1765" s="40"/>
      <c r="D1765" s="246" t="s">
        <v>243</v>
      </c>
      <c r="E1765" s="40"/>
      <c r="F1765" s="266" t="s">
        <v>1755</v>
      </c>
      <c r="G1765" s="40"/>
      <c r="H1765" s="40"/>
      <c r="I1765" s="241"/>
      <c r="J1765" s="40"/>
      <c r="K1765" s="40"/>
      <c r="L1765" s="44"/>
      <c r="M1765" s="242"/>
      <c r="N1765" s="243"/>
      <c r="O1765" s="91"/>
      <c r="P1765" s="91"/>
      <c r="Q1765" s="91"/>
      <c r="R1765" s="91"/>
      <c r="S1765" s="91"/>
      <c r="T1765" s="92"/>
      <c r="U1765" s="38"/>
      <c r="V1765" s="38"/>
      <c r="W1765" s="38"/>
      <c r="X1765" s="38"/>
      <c r="Y1765" s="38"/>
      <c r="Z1765" s="38"/>
      <c r="AA1765" s="38"/>
      <c r="AB1765" s="38"/>
      <c r="AC1765" s="38"/>
      <c r="AD1765" s="38"/>
      <c r="AE1765" s="38"/>
      <c r="AT1765" s="17" t="s">
        <v>243</v>
      </c>
      <c r="AU1765" s="17" t="s">
        <v>85</v>
      </c>
    </row>
    <row r="1766" s="2" customFormat="1" ht="24.15" customHeight="1">
      <c r="A1766" s="38"/>
      <c r="B1766" s="39"/>
      <c r="C1766" s="267" t="s">
        <v>1756</v>
      </c>
      <c r="D1766" s="267" t="s">
        <v>284</v>
      </c>
      <c r="E1766" s="268" t="s">
        <v>1757</v>
      </c>
      <c r="F1766" s="269" t="s">
        <v>1758</v>
      </c>
      <c r="G1766" s="270" t="s">
        <v>438</v>
      </c>
      <c r="H1766" s="271">
        <v>17.219999999999999</v>
      </c>
      <c r="I1766" s="272"/>
      <c r="J1766" s="273">
        <f>ROUND(I1766*H1766,2)</f>
        <v>0</v>
      </c>
      <c r="K1766" s="269" t="s">
        <v>1</v>
      </c>
      <c r="L1766" s="274"/>
      <c r="M1766" s="275" t="s">
        <v>1</v>
      </c>
      <c r="N1766" s="276" t="s">
        <v>41</v>
      </c>
      <c r="O1766" s="91"/>
      <c r="P1766" s="235">
        <f>O1766*H1766</f>
        <v>0</v>
      </c>
      <c r="Q1766" s="235">
        <v>0.0015</v>
      </c>
      <c r="R1766" s="235">
        <f>Q1766*H1766</f>
        <v>0.025829999999999999</v>
      </c>
      <c r="S1766" s="235">
        <v>0</v>
      </c>
      <c r="T1766" s="236">
        <f>S1766*H1766</f>
        <v>0</v>
      </c>
      <c r="U1766" s="38"/>
      <c r="V1766" s="38"/>
      <c r="W1766" s="38"/>
      <c r="X1766" s="38"/>
      <c r="Y1766" s="38"/>
      <c r="Z1766" s="38"/>
      <c r="AA1766" s="38"/>
      <c r="AB1766" s="38"/>
      <c r="AC1766" s="38"/>
      <c r="AD1766" s="38"/>
      <c r="AE1766" s="38"/>
      <c r="AR1766" s="237" t="s">
        <v>381</v>
      </c>
      <c r="AT1766" s="237" t="s">
        <v>284</v>
      </c>
      <c r="AU1766" s="237" t="s">
        <v>85</v>
      </c>
      <c r="AY1766" s="17" t="s">
        <v>171</v>
      </c>
      <c r="BE1766" s="238">
        <f>IF(N1766="základní",J1766,0)</f>
        <v>0</v>
      </c>
      <c r="BF1766" s="238">
        <f>IF(N1766="snížená",J1766,0)</f>
        <v>0</v>
      </c>
      <c r="BG1766" s="238">
        <f>IF(N1766="zákl. přenesená",J1766,0)</f>
        <v>0</v>
      </c>
      <c r="BH1766" s="238">
        <f>IF(N1766="sníž. přenesená",J1766,0)</f>
        <v>0</v>
      </c>
      <c r="BI1766" s="238">
        <f>IF(N1766="nulová",J1766,0)</f>
        <v>0</v>
      </c>
      <c r="BJ1766" s="17" t="s">
        <v>83</v>
      </c>
      <c r="BK1766" s="238">
        <f>ROUND(I1766*H1766,2)</f>
        <v>0</v>
      </c>
      <c r="BL1766" s="17" t="s">
        <v>272</v>
      </c>
      <c r="BM1766" s="237" t="s">
        <v>1759</v>
      </c>
    </row>
    <row r="1767" s="13" customFormat="1">
      <c r="A1767" s="13"/>
      <c r="B1767" s="244"/>
      <c r="C1767" s="245"/>
      <c r="D1767" s="246" t="s">
        <v>182</v>
      </c>
      <c r="E1767" s="247" t="s">
        <v>1</v>
      </c>
      <c r="F1767" s="248" t="s">
        <v>183</v>
      </c>
      <c r="G1767" s="245"/>
      <c r="H1767" s="247" t="s">
        <v>1</v>
      </c>
      <c r="I1767" s="249"/>
      <c r="J1767" s="245"/>
      <c r="K1767" s="245"/>
      <c r="L1767" s="250"/>
      <c r="M1767" s="251"/>
      <c r="N1767" s="252"/>
      <c r="O1767" s="252"/>
      <c r="P1767" s="252"/>
      <c r="Q1767" s="252"/>
      <c r="R1767" s="252"/>
      <c r="S1767" s="252"/>
      <c r="T1767" s="25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54" t="s">
        <v>182</v>
      </c>
      <c r="AU1767" s="254" t="s">
        <v>85</v>
      </c>
      <c r="AV1767" s="13" t="s">
        <v>83</v>
      </c>
      <c r="AW1767" s="13" t="s">
        <v>34</v>
      </c>
      <c r="AX1767" s="13" t="s">
        <v>76</v>
      </c>
      <c r="AY1767" s="254" t="s">
        <v>171</v>
      </c>
    </row>
    <row r="1768" s="13" customFormat="1">
      <c r="A1768" s="13"/>
      <c r="B1768" s="244"/>
      <c r="C1768" s="245"/>
      <c r="D1768" s="246" t="s">
        <v>182</v>
      </c>
      <c r="E1768" s="247" t="s">
        <v>1</v>
      </c>
      <c r="F1768" s="248" t="s">
        <v>184</v>
      </c>
      <c r="G1768" s="245"/>
      <c r="H1768" s="247" t="s">
        <v>1</v>
      </c>
      <c r="I1768" s="249"/>
      <c r="J1768" s="245"/>
      <c r="K1768" s="245"/>
      <c r="L1768" s="250"/>
      <c r="M1768" s="251"/>
      <c r="N1768" s="252"/>
      <c r="O1768" s="252"/>
      <c r="P1768" s="252"/>
      <c r="Q1768" s="252"/>
      <c r="R1768" s="252"/>
      <c r="S1768" s="252"/>
      <c r="T1768" s="25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54" t="s">
        <v>182</v>
      </c>
      <c r="AU1768" s="254" t="s">
        <v>85</v>
      </c>
      <c r="AV1768" s="13" t="s">
        <v>83</v>
      </c>
      <c r="AW1768" s="13" t="s">
        <v>34</v>
      </c>
      <c r="AX1768" s="13" t="s">
        <v>76</v>
      </c>
      <c r="AY1768" s="254" t="s">
        <v>171</v>
      </c>
    </row>
    <row r="1769" s="14" customFormat="1">
      <c r="A1769" s="14"/>
      <c r="B1769" s="255"/>
      <c r="C1769" s="256"/>
      <c r="D1769" s="246" t="s">
        <v>182</v>
      </c>
      <c r="E1769" s="257" t="s">
        <v>1</v>
      </c>
      <c r="F1769" s="258" t="s">
        <v>1760</v>
      </c>
      <c r="G1769" s="256"/>
      <c r="H1769" s="259">
        <v>16.399999999999999</v>
      </c>
      <c r="I1769" s="260"/>
      <c r="J1769" s="256"/>
      <c r="K1769" s="256"/>
      <c r="L1769" s="261"/>
      <c r="M1769" s="262"/>
      <c r="N1769" s="263"/>
      <c r="O1769" s="263"/>
      <c r="P1769" s="263"/>
      <c r="Q1769" s="263"/>
      <c r="R1769" s="263"/>
      <c r="S1769" s="263"/>
      <c r="T1769" s="264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65" t="s">
        <v>182</v>
      </c>
      <c r="AU1769" s="265" t="s">
        <v>85</v>
      </c>
      <c r="AV1769" s="14" t="s">
        <v>85</v>
      </c>
      <c r="AW1769" s="14" t="s">
        <v>34</v>
      </c>
      <c r="AX1769" s="14" t="s">
        <v>76</v>
      </c>
      <c r="AY1769" s="265" t="s">
        <v>171</v>
      </c>
    </row>
    <row r="1770" s="14" customFormat="1">
      <c r="A1770" s="14"/>
      <c r="B1770" s="255"/>
      <c r="C1770" s="256"/>
      <c r="D1770" s="246" t="s">
        <v>182</v>
      </c>
      <c r="E1770" s="256"/>
      <c r="F1770" s="258" t="s">
        <v>1761</v>
      </c>
      <c r="G1770" s="256"/>
      <c r="H1770" s="259">
        <v>17.219999999999999</v>
      </c>
      <c r="I1770" s="260"/>
      <c r="J1770" s="256"/>
      <c r="K1770" s="256"/>
      <c r="L1770" s="261"/>
      <c r="M1770" s="262"/>
      <c r="N1770" s="263"/>
      <c r="O1770" s="263"/>
      <c r="P1770" s="263"/>
      <c r="Q1770" s="263"/>
      <c r="R1770" s="263"/>
      <c r="S1770" s="263"/>
      <c r="T1770" s="264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65" t="s">
        <v>182</v>
      </c>
      <c r="AU1770" s="265" t="s">
        <v>85</v>
      </c>
      <c r="AV1770" s="14" t="s">
        <v>85</v>
      </c>
      <c r="AW1770" s="14" t="s">
        <v>4</v>
      </c>
      <c r="AX1770" s="14" t="s">
        <v>83</v>
      </c>
      <c r="AY1770" s="265" t="s">
        <v>171</v>
      </c>
    </row>
    <row r="1771" s="2" customFormat="1" ht="24.15" customHeight="1">
      <c r="A1771" s="38"/>
      <c r="B1771" s="39"/>
      <c r="C1771" s="226" t="s">
        <v>1762</v>
      </c>
      <c r="D1771" s="226" t="s">
        <v>173</v>
      </c>
      <c r="E1771" s="227" t="s">
        <v>1763</v>
      </c>
      <c r="F1771" s="228" t="s">
        <v>1764</v>
      </c>
      <c r="G1771" s="229" t="s">
        <v>292</v>
      </c>
      <c r="H1771" s="230">
        <v>16.77</v>
      </c>
      <c r="I1771" s="231"/>
      <c r="J1771" s="232">
        <f>ROUND(I1771*H1771,2)</f>
        <v>0</v>
      </c>
      <c r="K1771" s="228" t="s">
        <v>177</v>
      </c>
      <c r="L1771" s="44"/>
      <c r="M1771" s="233" t="s">
        <v>1</v>
      </c>
      <c r="N1771" s="234" t="s">
        <v>41</v>
      </c>
      <c r="O1771" s="91"/>
      <c r="P1771" s="235">
        <f>O1771*H1771</f>
        <v>0</v>
      </c>
      <c r="Q1771" s="235">
        <v>0.00010000000000000001</v>
      </c>
      <c r="R1771" s="235">
        <f>Q1771*H1771</f>
        <v>0.0016770000000000001</v>
      </c>
      <c r="S1771" s="235">
        <v>0</v>
      </c>
      <c r="T1771" s="236">
        <f>S1771*H1771</f>
        <v>0</v>
      </c>
      <c r="U1771" s="38"/>
      <c r="V1771" s="38"/>
      <c r="W1771" s="38"/>
      <c r="X1771" s="38"/>
      <c r="Y1771" s="38"/>
      <c r="Z1771" s="38"/>
      <c r="AA1771" s="38"/>
      <c r="AB1771" s="38"/>
      <c r="AC1771" s="38"/>
      <c r="AD1771" s="38"/>
      <c r="AE1771" s="38"/>
      <c r="AR1771" s="237" t="s">
        <v>272</v>
      </c>
      <c r="AT1771" s="237" t="s">
        <v>173</v>
      </c>
      <c r="AU1771" s="237" t="s">
        <v>85</v>
      </c>
      <c r="AY1771" s="17" t="s">
        <v>171</v>
      </c>
      <c r="BE1771" s="238">
        <f>IF(N1771="základní",J1771,0)</f>
        <v>0</v>
      </c>
      <c r="BF1771" s="238">
        <f>IF(N1771="snížená",J1771,0)</f>
        <v>0</v>
      </c>
      <c r="BG1771" s="238">
        <f>IF(N1771="zákl. přenesená",J1771,0)</f>
        <v>0</v>
      </c>
      <c r="BH1771" s="238">
        <f>IF(N1771="sníž. přenesená",J1771,0)</f>
        <v>0</v>
      </c>
      <c r="BI1771" s="238">
        <f>IF(N1771="nulová",J1771,0)</f>
        <v>0</v>
      </c>
      <c r="BJ1771" s="17" t="s">
        <v>83</v>
      </c>
      <c r="BK1771" s="238">
        <f>ROUND(I1771*H1771,2)</f>
        <v>0</v>
      </c>
      <c r="BL1771" s="17" t="s">
        <v>272</v>
      </c>
      <c r="BM1771" s="237" t="s">
        <v>1765</v>
      </c>
    </row>
    <row r="1772" s="2" customFormat="1">
      <c r="A1772" s="38"/>
      <c r="B1772" s="39"/>
      <c r="C1772" s="40"/>
      <c r="D1772" s="239" t="s">
        <v>180</v>
      </c>
      <c r="E1772" s="40"/>
      <c r="F1772" s="240" t="s">
        <v>1766</v>
      </c>
      <c r="G1772" s="40"/>
      <c r="H1772" s="40"/>
      <c r="I1772" s="241"/>
      <c r="J1772" s="40"/>
      <c r="K1772" s="40"/>
      <c r="L1772" s="44"/>
      <c r="M1772" s="242"/>
      <c r="N1772" s="243"/>
      <c r="O1772" s="91"/>
      <c r="P1772" s="91"/>
      <c r="Q1772" s="91"/>
      <c r="R1772" s="91"/>
      <c r="S1772" s="91"/>
      <c r="T1772" s="92"/>
      <c r="U1772" s="38"/>
      <c r="V1772" s="38"/>
      <c r="W1772" s="38"/>
      <c r="X1772" s="38"/>
      <c r="Y1772" s="38"/>
      <c r="Z1772" s="38"/>
      <c r="AA1772" s="38"/>
      <c r="AB1772" s="38"/>
      <c r="AC1772" s="38"/>
      <c r="AD1772" s="38"/>
      <c r="AE1772" s="38"/>
      <c r="AT1772" s="17" t="s">
        <v>180</v>
      </c>
      <c r="AU1772" s="17" t="s">
        <v>85</v>
      </c>
    </row>
    <row r="1773" s="13" customFormat="1">
      <c r="A1773" s="13"/>
      <c r="B1773" s="244"/>
      <c r="C1773" s="245"/>
      <c r="D1773" s="246" t="s">
        <v>182</v>
      </c>
      <c r="E1773" s="247" t="s">
        <v>1</v>
      </c>
      <c r="F1773" s="248" t="s">
        <v>183</v>
      </c>
      <c r="G1773" s="245"/>
      <c r="H1773" s="247" t="s">
        <v>1</v>
      </c>
      <c r="I1773" s="249"/>
      <c r="J1773" s="245"/>
      <c r="K1773" s="245"/>
      <c r="L1773" s="250"/>
      <c r="M1773" s="251"/>
      <c r="N1773" s="252"/>
      <c r="O1773" s="252"/>
      <c r="P1773" s="252"/>
      <c r="Q1773" s="252"/>
      <c r="R1773" s="252"/>
      <c r="S1773" s="252"/>
      <c r="T1773" s="25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54" t="s">
        <v>182</v>
      </c>
      <c r="AU1773" s="254" t="s">
        <v>85</v>
      </c>
      <c r="AV1773" s="13" t="s">
        <v>83</v>
      </c>
      <c r="AW1773" s="13" t="s">
        <v>34</v>
      </c>
      <c r="AX1773" s="13" t="s">
        <v>76</v>
      </c>
      <c r="AY1773" s="254" t="s">
        <v>171</v>
      </c>
    </row>
    <row r="1774" s="13" customFormat="1">
      <c r="A1774" s="13"/>
      <c r="B1774" s="244"/>
      <c r="C1774" s="245"/>
      <c r="D1774" s="246" t="s">
        <v>182</v>
      </c>
      <c r="E1774" s="247" t="s">
        <v>1</v>
      </c>
      <c r="F1774" s="248" t="s">
        <v>184</v>
      </c>
      <c r="G1774" s="245"/>
      <c r="H1774" s="247" t="s">
        <v>1</v>
      </c>
      <c r="I1774" s="249"/>
      <c r="J1774" s="245"/>
      <c r="K1774" s="245"/>
      <c r="L1774" s="250"/>
      <c r="M1774" s="251"/>
      <c r="N1774" s="252"/>
      <c r="O1774" s="252"/>
      <c r="P1774" s="252"/>
      <c r="Q1774" s="252"/>
      <c r="R1774" s="252"/>
      <c r="S1774" s="252"/>
      <c r="T1774" s="25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54" t="s">
        <v>182</v>
      </c>
      <c r="AU1774" s="254" t="s">
        <v>85</v>
      </c>
      <c r="AV1774" s="13" t="s">
        <v>83</v>
      </c>
      <c r="AW1774" s="13" t="s">
        <v>34</v>
      </c>
      <c r="AX1774" s="13" t="s">
        <v>76</v>
      </c>
      <c r="AY1774" s="254" t="s">
        <v>171</v>
      </c>
    </row>
    <row r="1775" s="14" customFormat="1">
      <c r="A1775" s="14"/>
      <c r="B1775" s="255"/>
      <c r="C1775" s="256"/>
      <c r="D1775" s="246" t="s">
        <v>182</v>
      </c>
      <c r="E1775" s="257" t="s">
        <v>1</v>
      </c>
      <c r="F1775" s="258" t="s">
        <v>846</v>
      </c>
      <c r="G1775" s="256"/>
      <c r="H1775" s="259">
        <v>16.77</v>
      </c>
      <c r="I1775" s="260"/>
      <c r="J1775" s="256"/>
      <c r="K1775" s="256"/>
      <c r="L1775" s="261"/>
      <c r="M1775" s="262"/>
      <c r="N1775" s="263"/>
      <c r="O1775" s="263"/>
      <c r="P1775" s="263"/>
      <c r="Q1775" s="263"/>
      <c r="R1775" s="263"/>
      <c r="S1775" s="263"/>
      <c r="T1775" s="264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65" t="s">
        <v>182</v>
      </c>
      <c r="AU1775" s="265" t="s">
        <v>85</v>
      </c>
      <c r="AV1775" s="14" t="s">
        <v>85</v>
      </c>
      <c r="AW1775" s="14" t="s">
        <v>34</v>
      </c>
      <c r="AX1775" s="14" t="s">
        <v>76</v>
      </c>
      <c r="AY1775" s="265" t="s">
        <v>171</v>
      </c>
    </row>
    <row r="1776" s="2" customFormat="1" ht="24.15" customHeight="1">
      <c r="A1776" s="38"/>
      <c r="B1776" s="39"/>
      <c r="C1776" s="226" t="s">
        <v>1767</v>
      </c>
      <c r="D1776" s="226" t="s">
        <v>173</v>
      </c>
      <c r="E1776" s="227" t="s">
        <v>1768</v>
      </c>
      <c r="F1776" s="228" t="s">
        <v>1769</v>
      </c>
      <c r="G1776" s="229" t="s">
        <v>292</v>
      </c>
      <c r="H1776" s="230">
        <v>20.550000000000001</v>
      </c>
      <c r="I1776" s="231"/>
      <c r="J1776" s="232">
        <f>ROUND(I1776*H1776,2)</f>
        <v>0</v>
      </c>
      <c r="K1776" s="228" t="s">
        <v>177</v>
      </c>
      <c r="L1776" s="44"/>
      <c r="M1776" s="233" t="s">
        <v>1</v>
      </c>
      <c r="N1776" s="234" t="s">
        <v>41</v>
      </c>
      <c r="O1776" s="91"/>
      <c r="P1776" s="235">
        <f>O1776*H1776</f>
        <v>0</v>
      </c>
      <c r="Q1776" s="235">
        <v>0.00116</v>
      </c>
      <c r="R1776" s="235">
        <f>Q1776*H1776</f>
        <v>0.023838000000000002</v>
      </c>
      <c r="S1776" s="235">
        <v>0</v>
      </c>
      <c r="T1776" s="236">
        <f>S1776*H1776</f>
        <v>0</v>
      </c>
      <c r="U1776" s="38"/>
      <c r="V1776" s="38"/>
      <c r="W1776" s="38"/>
      <c r="X1776" s="38"/>
      <c r="Y1776" s="38"/>
      <c r="Z1776" s="38"/>
      <c r="AA1776" s="38"/>
      <c r="AB1776" s="38"/>
      <c r="AC1776" s="38"/>
      <c r="AD1776" s="38"/>
      <c r="AE1776" s="38"/>
      <c r="AR1776" s="237" t="s">
        <v>272</v>
      </c>
      <c r="AT1776" s="237" t="s">
        <v>173</v>
      </c>
      <c r="AU1776" s="237" t="s">
        <v>85</v>
      </c>
      <c r="AY1776" s="17" t="s">
        <v>171</v>
      </c>
      <c r="BE1776" s="238">
        <f>IF(N1776="základní",J1776,0)</f>
        <v>0</v>
      </c>
      <c r="BF1776" s="238">
        <f>IF(N1776="snížená",J1776,0)</f>
        <v>0</v>
      </c>
      <c r="BG1776" s="238">
        <f>IF(N1776="zákl. přenesená",J1776,0)</f>
        <v>0</v>
      </c>
      <c r="BH1776" s="238">
        <f>IF(N1776="sníž. přenesená",J1776,0)</f>
        <v>0</v>
      </c>
      <c r="BI1776" s="238">
        <f>IF(N1776="nulová",J1776,0)</f>
        <v>0</v>
      </c>
      <c r="BJ1776" s="17" t="s">
        <v>83</v>
      </c>
      <c r="BK1776" s="238">
        <f>ROUND(I1776*H1776,2)</f>
        <v>0</v>
      </c>
      <c r="BL1776" s="17" t="s">
        <v>272</v>
      </c>
      <c r="BM1776" s="237" t="s">
        <v>1770</v>
      </c>
    </row>
    <row r="1777" s="2" customFormat="1">
      <c r="A1777" s="38"/>
      <c r="B1777" s="39"/>
      <c r="C1777" s="40"/>
      <c r="D1777" s="239" t="s">
        <v>180</v>
      </c>
      <c r="E1777" s="40"/>
      <c r="F1777" s="240" t="s">
        <v>1771</v>
      </c>
      <c r="G1777" s="40"/>
      <c r="H1777" s="40"/>
      <c r="I1777" s="241"/>
      <c r="J1777" s="40"/>
      <c r="K1777" s="40"/>
      <c r="L1777" s="44"/>
      <c r="M1777" s="242"/>
      <c r="N1777" s="243"/>
      <c r="O1777" s="91"/>
      <c r="P1777" s="91"/>
      <c r="Q1777" s="91"/>
      <c r="R1777" s="91"/>
      <c r="S1777" s="91"/>
      <c r="T1777" s="92"/>
      <c r="U1777" s="38"/>
      <c r="V1777" s="38"/>
      <c r="W1777" s="38"/>
      <c r="X1777" s="38"/>
      <c r="Y1777" s="38"/>
      <c r="Z1777" s="38"/>
      <c r="AA1777" s="38"/>
      <c r="AB1777" s="38"/>
      <c r="AC1777" s="38"/>
      <c r="AD1777" s="38"/>
      <c r="AE1777" s="38"/>
      <c r="AT1777" s="17" t="s">
        <v>180</v>
      </c>
      <c r="AU1777" s="17" t="s">
        <v>85</v>
      </c>
    </row>
    <row r="1778" s="2" customFormat="1">
      <c r="A1778" s="38"/>
      <c r="B1778" s="39"/>
      <c r="C1778" s="40"/>
      <c r="D1778" s="246" t="s">
        <v>243</v>
      </c>
      <c r="E1778" s="40"/>
      <c r="F1778" s="266" t="s">
        <v>1755</v>
      </c>
      <c r="G1778" s="40"/>
      <c r="H1778" s="40"/>
      <c r="I1778" s="241"/>
      <c r="J1778" s="40"/>
      <c r="K1778" s="40"/>
      <c r="L1778" s="44"/>
      <c r="M1778" s="242"/>
      <c r="N1778" s="243"/>
      <c r="O1778" s="91"/>
      <c r="P1778" s="91"/>
      <c r="Q1778" s="91"/>
      <c r="R1778" s="91"/>
      <c r="S1778" s="91"/>
      <c r="T1778" s="92"/>
      <c r="U1778" s="38"/>
      <c r="V1778" s="38"/>
      <c r="W1778" s="38"/>
      <c r="X1778" s="38"/>
      <c r="Y1778" s="38"/>
      <c r="Z1778" s="38"/>
      <c r="AA1778" s="38"/>
      <c r="AB1778" s="38"/>
      <c r="AC1778" s="38"/>
      <c r="AD1778" s="38"/>
      <c r="AE1778" s="38"/>
      <c r="AT1778" s="17" t="s">
        <v>243</v>
      </c>
      <c r="AU1778" s="17" t="s">
        <v>85</v>
      </c>
    </row>
    <row r="1779" s="13" customFormat="1">
      <c r="A1779" s="13"/>
      <c r="B1779" s="244"/>
      <c r="C1779" s="245"/>
      <c r="D1779" s="246" t="s">
        <v>182</v>
      </c>
      <c r="E1779" s="247" t="s">
        <v>1</v>
      </c>
      <c r="F1779" s="248" t="s">
        <v>236</v>
      </c>
      <c r="G1779" s="245"/>
      <c r="H1779" s="247" t="s">
        <v>1</v>
      </c>
      <c r="I1779" s="249"/>
      <c r="J1779" s="245"/>
      <c r="K1779" s="245"/>
      <c r="L1779" s="250"/>
      <c r="M1779" s="251"/>
      <c r="N1779" s="252"/>
      <c r="O1779" s="252"/>
      <c r="P1779" s="252"/>
      <c r="Q1779" s="252"/>
      <c r="R1779" s="252"/>
      <c r="S1779" s="252"/>
      <c r="T1779" s="25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54" t="s">
        <v>182</v>
      </c>
      <c r="AU1779" s="254" t="s">
        <v>85</v>
      </c>
      <c r="AV1779" s="13" t="s">
        <v>83</v>
      </c>
      <c r="AW1779" s="13" t="s">
        <v>34</v>
      </c>
      <c r="AX1779" s="13" t="s">
        <v>76</v>
      </c>
      <c r="AY1779" s="254" t="s">
        <v>171</v>
      </c>
    </row>
    <row r="1780" s="13" customFormat="1">
      <c r="A1780" s="13"/>
      <c r="B1780" s="244"/>
      <c r="C1780" s="245"/>
      <c r="D1780" s="246" t="s">
        <v>182</v>
      </c>
      <c r="E1780" s="247" t="s">
        <v>1</v>
      </c>
      <c r="F1780" s="248" t="s">
        <v>184</v>
      </c>
      <c r="G1780" s="245"/>
      <c r="H1780" s="247" t="s">
        <v>1</v>
      </c>
      <c r="I1780" s="249"/>
      <c r="J1780" s="245"/>
      <c r="K1780" s="245"/>
      <c r="L1780" s="250"/>
      <c r="M1780" s="251"/>
      <c r="N1780" s="252"/>
      <c r="O1780" s="252"/>
      <c r="P1780" s="252"/>
      <c r="Q1780" s="252"/>
      <c r="R1780" s="252"/>
      <c r="S1780" s="252"/>
      <c r="T1780" s="25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54" t="s">
        <v>182</v>
      </c>
      <c r="AU1780" s="254" t="s">
        <v>85</v>
      </c>
      <c r="AV1780" s="13" t="s">
        <v>83</v>
      </c>
      <c r="AW1780" s="13" t="s">
        <v>34</v>
      </c>
      <c r="AX1780" s="13" t="s">
        <v>76</v>
      </c>
      <c r="AY1780" s="254" t="s">
        <v>171</v>
      </c>
    </row>
    <row r="1781" s="13" customFormat="1">
      <c r="A1781" s="13"/>
      <c r="B1781" s="244"/>
      <c r="C1781" s="245"/>
      <c r="D1781" s="246" t="s">
        <v>182</v>
      </c>
      <c r="E1781" s="247" t="s">
        <v>1</v>
      </c>
      <c r="F1781" s="248" t="s">
        <v>312</v>
      </c>
      <c r="G1781" s="245"/>
      <c r="H1781" s="247" t="s">
        <v>1</v>
      </c>
      <c r="I1781" s="249"/>
      <c r="J1781" s="245"/>
      <c r="K1781" s="245"/>
      <c r="L1781" s="250"/>
      <c r="M1781" s="251"/>
      <c r="N1781" s="252"/>
      <c r="O1781" s="252"/>
      <c r="P1781" s="252"/>
      <c r="Q1781" s="252"/>
      <c r="R1781" s="252"/>
      <c r="S1781" s="252"/>
      <c r="T1781" s="25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54" t="s">
        <v>182</v>
      </c>
      <c r="AU1781" s="254" t="s">
        <v>85</v>
      </c>
      <c r="AV1781" s="13" t="s">
        <v>83</v>
      </c>
      <c r="AW1781" s="13" t="s">
        <v>34</v>
      </c>
      <c r="AX1781" s="13" t="s">
        <v>76</v>
      </c>
      <c r="AY1781" s="254" t="s">
        <v>171</v>
      </c>
    </row>
    <row r="1782" s="14" customFormat="1">
      <c r="A1782" s="14"/>
      <c r="B1782" s="255"/>
      <c r="C1782" s="256"/>
      <c r="D1782" s="246" t="s">
        <v>182</v>
      </c>
      <c r="E1782" s="257" t="s">
        <v>1</v>
      </c>
      <c r="F1782" s="258" t="s">
        <v>846</v>
      </c>
      <c r="G1782" s="256"/>
      <c r="H1782" s="259">
        <v>16.77</v>
      </c>
      <c r="I1782" s="260"/>
      <c r="J1782" s="256"/>
      <c r="K1782" s="256"/>
      <c r="L1782" s="261"/>
      <c r="M1782" s="262"/>
      <c r="N1782" s="263"/>
      <c r="O1782" s="263"/>
      <c r="P1782" s="263"/>
      <c r="Q1782" s="263"/>
      <c r="R1782" s="263"/>
      <c r="S1782" s="263"/>
      <c r="T1782" s="264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65" t="s">
        <v>182</v>
      </c>
      <c r="AU1782" s="265" t="s">
        <v>85</v>
      </c>
      <c r="AV1782" s="14" t="s">
        <v>85</v>
      </c>
      <c r="AW1782" s="14" t="s">
        <v>34</v>
      </c>
      <c r="AX1782" s="14" t="s">
        <v>76</v>
      </c>
      <c r="AY1782" s="265" t="s">
        <v>171</v>
      </c>
    </row>
    <row r="1783" s="13" customFormat="1">
      <c r="A1783" s="13"/>
      <c r="B1783" s="244"/>
      <c r="C1783" s="245"/>
      <c r="D1783" s="246" t="s">
        <v>182</v>
      </c>
      <c r="E1783" s="247" t="s">
        <v>1</v>
      </c>
      <c r="F1783" s="248" t="s">
        <v>1772</v>
      </c>
      <c r="G1783" s="245"/>
      <c r="H1783" s="247" t="s">
        <v>1</v>
      </c>
      <c r="I1783" s="249"/>
      <c r="J1783" s="245"/>
      <c r="K1783" s="245"/>
      <c r="L1783" s="250"/>
      <c r="M1783" s="251"/>
      <c r="N1783" s="252"/>
      <c r="O1783" s="252"/>
      <c r="P1783" s="252"/>
      <c r="Q1783" s="252"/>
      <c r="R1783" s="252"/>
      <c r="S1783" s="252"/>
      <c r="T1783" s="25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54" t="s">
        <v>182</v>
      </c>
      <c r="AU1783" s="254" t="s">
        <v>85</v>
      </c>
      <c r="AV1783" s="13" t="s">
        <v>83</v>
      </c>
      <c r="AW1783" s="13" t="s">
        <v>34</v>
      </c>
      <c r="AX1783" s="13" t="s">
        <v>76</v>
      </c>
      <c r="AY1783" s="254" t="s">
        <v>171</v>
      </c>
    </row>
    <row r="1784" s="14" customFormat="1">
      <c r="A1784" s="14"/>
      <c r="B1784" s="255"/>
      <c r="C1784" s="256"/>
      <c r="D1784" s="246" t="s">
        <v>182</v>
      </c>
      <c r="E1784" s="257" t="s">
        <v>1</v>
      </c>
      <c r="F1784" s="258" t="s">
        <v>1773</v>
      </c>
      <c r="G1784" s="256"/>
      <c r="H1784" s="259">
        <v>3.7799999999999998</v>
      </c>
      <c r="I1784" s="260"/>
      <c r="J1784" s="256"/>
      <c r="K1784" s="256"/>
      <c r="L1784" s="261"/>
      <c r="M1784" s="262"/>
      <c r="N1784" s="263"/>
      <c r="O1784" s="263"/>
      <c r="P1784" s="263"/>
      <c r="Q1784" s="263"/>
      <c r="R1784" s="263"/>
      <c r="S1784" s="263"/>
      <c r="T1784" s="264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65" t="s">
        <v>182</v>
      </c>
      <c r="AU1784" s="265" t="s">
        <v>85</v>
      </c>
      <c r="AV1784" s="14" t="s">
        <v>85</v>
      </c>
      <c r="AW1784" s="14" t="s">
        <v>34</v>
      </c>
      <c r="AX1784" s="14" t="s">
        <v>76</v>
      </c>
      <c r="AY1784" s="265" t="s">
        <v>171</v>
      </c>
    </row>
    <row r="1785" s="2" customFormat="1" ht="16.5" customHeight="1">
      <c r="A1785" s="38"/>
      <c r="B1785" s="39"/>
      <c r="C1785" s="267" t="s">
        <v>1774</v>
      </c>
      <c r="D1785" s="267" t="s">
        <v>284</v>
      </c>
      <c r="E1785" s="268" t="s">
        <v>1775</v>
      </c>
      <c r="F1785" s="269" t="s">
        <v>1776</v>
      </c>
      <c r="G1785" s="270" t="s">
        <v>176</v>
      </c>
      <c r="H1785" s="271">
        <v>1.9039999999999999</v>
      </c>
      <c r="I1785" s="272"/>
      <c r="J1785" s="273">
        <f>ROUND(I1785*H1785,2)</f>
        <v>0</v>
      </c>
      <c r="K1785" s="269" t="s">
        <v>177</v>
      </c>
      <c r="L1785" s="274"/>
      <c r="M1785" s="275" t="s">
        <v>1</v>
      </c>
      <c r="N1785" s="276" t="s">
        <v>41</v>
      </c>
      <c r="O1785" s="91"/>
      <c r="P1785" s="235">
        <f>O1785*H1785</f>
        <v>0</v>
      </c>
      <c r="Q1785" s="235">
        <v>0.025000000000000001</v>
      </c>
      <c r="R1785" s="235">
        <f>Q1785*H1785</f>
        <v>0.047600000000000003</v>
      </c>
      <c r="S1785" s="235">
        <v>0</v>
      </c>
      <c r="T1785" s="236">
        <f>S1785*H1785</f>
        <v>0</v>
      </c>
      <c r="U1785" s="38"/>
      <c r="V1785" s="38"/>
      <c r="W1785" s="38"/>
      <c r="X1785" s="38"/>
      <c r="Y1785" s="38"/>
      <c r="Z1785" s="38"/>
      <c r="AA1785" s="38"/>
      <c r="AB1785" s="38"/>
      <c r="AC1785" s="38"/>
      <c r="AD1785" s="38"/>
      <c r="AE1785" s="38"/>
      <c r="AR1785" s="237" t="s">
        <v>381</v>
      </c>
      <c r="AT1785" s="237" t="s">
        <v>284</v>
      </c>
      <c r="AU1785" s="237" t="s">
        <v>85</v>
      </c>
      <c r="AY1785" s="17" t="s">
        <v>171</v>
      </c>
      <c r="BE1785" s="238">
        <f>IF(N1785="základní",J1785,0)</f>
        <v>0</v>
      </c>
      <c r="BF1785" s="238">
        <f>IF(N1785="snížená",J1785,0)</f>
        <v>0</v>
      </c>
      <c r="BG1785" s="238">
        <f>IF(N1785="zákl. přenesená",J1785,0)</f>
        <v>0</v>
      </c>
      <c r="BH1785" s="238">
        <f>IF(N1785="sníž. přenesená",J1785,0)</f>
        <v>0</v>
      </c>
      <c r="BI1785" s="238">
        <f>IF(N1785="nulová",J1785,0)</f>
        <v>0</v>
      </c>
      <c r="BJ1785" s="17" t="s">
        <v>83</v>
      </c>
      <c r="BK1785" s="238">
        <f>ROUND(I1785*H1785,2)</f>
        <v>0</v>
      </c>
      <c r="BL1785" s="17" t="s">
        <v>272</v>
      </c>
      <c r="BM1785" s="237" t="s">
        <v>1777</v>
      </c>
    </row>
    <row r="1786" s="13" customFormat="1">
      <c r="A1786" s="13"/>
      <c r="B1786" s="244"/>
      <c r="C1786" s="245"/>
      <c r="D1786" s="246" t="s">
        <v>182</v>
      </c>
      <c r="E1786" s="247" t="s">
        <v>1</v>
      </c>
      <c r="F1786" s="248" t="s">
        <v>236</v>
      </c>
      <c r="G1786" s="245"/>
      <c r="H1786" s="247" t="s">
        <v>1</v>
      </c>
      <c r="I1786" s="249"/>
      <c r="J1786" s="245"/>
      <c r="K1786" s="245"/>
      <c r="L1786" s="250"/>
      <c r="M1786" s="251"/>
      <c r="N1786" s="252"/>
      <c r="O1786" s="252"/>
      <c r="P1786" s="252"/>
      <c r="Q1786" s="252"/>
      <c r="R1786" s="252"/>
      <c r="S1786" s="252"/>
      <c r="T1786" s="25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54" t="s">
        <v>182</v>
      </c>
      <c r="AU1786" s="254" t="s">
        <v>85</v>
      </c>
      <c r="AV1786" s="13" t="s">
        <v>83</v>
      </c>
      <c r="AW1786" s="13" t="s">
        <v>34</v>
      </c>
      <c r="AX1786" s="13" t="s">
        <v>76</v>
      </c>
      <c r="AY1786" s="254" t="s">
        <v>171</v>
      </c>
    </row>
    <row r="1787" s="13" customFormat="1">
      <c r="A1787" s="13"/>
      <c r="B1787" s="244"/>
      <c r="C1787" s="245"/>
      <c r="D1787" s="246" t="s">
        <v>182</v>
      </c>
      <c r="E1787" s="247" t="s">
        <v>1</v>
      </c>
      <c r="F1787" s="248" t="s">
        <v>184</v>
      </c>
      <c r="G1787" s="245"/>
      <c r="H1787" s="247" t="s">
        <v>1</v>
      </c>
      <c r="I1787" s="249"/>
      <c r="J1787" s="245"/>
      <c r="K1787" s="245"/>
      <c r="L1787" s="250"/>
      <c r="M1787" s="251"/>
      <c r="N1787" s="252"/>
      <c r="O1787" s="252"/>
      <c r="P1787" s="252"/>
      <c r="Q1787" s="252"/>
      <c r="R1787" s="252"/>
      <c r="S1787" s="252"/>
      <c r="T1787" s="25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54" t="s">
        <v>182</v>
      </c>
      <c r="AU1787" s="254" t="s">
        <v>85</v>
      </c>
      <c r="AV1787" s="13" t="s">
        <v>83</v>
      </c>
      <c r="AW1787" s="13" t="s">
        <v>34</v>
      </c>
      <c r="AX1787" s="13" t="s">
        <v>76</v>
      </c>
      <c r="AY1787" s="254" t="s">
        <v>171</v>
      </c>
    </row>
    <row r="1788" s="13" customFormat="1">
      <c r="A1788" s="13"/>
      <c r="B1788" s="244"/>
      <c r="C1788" s="245"/>
      <c r="D1788" s="246" t="s">
        <v>182</v>
      </c>
      <c r="E1788" s="247" t="s">
        <v>1</v>
      </c>
      <c r="F1788" s="248" t="s">
        <v>312</v>
      </c>
      <c r="G1788" s="245"/>
      <c r="H1788" s="247" t="s">
        <v>1</v>
      </c>
      <c r="I1788" s="249"/>
      <c r="J1788" s="245"/>
      <c r="K1788" s="245"/>
      <c r="L1788" s="250"/>
      <c r="M1788" s="251"/>
      <c r="N1788" s="252"/>
      <c r="O1788" s="252"/>
      <c r="P1788" s="252"/>
      <c r="Q1788" s="252"/>
      <c r="R1788" s="252"/>
      <c r="S1788" s="252"/>
      <c r="T1788" s="25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54" t="s">
        <v>182</v>
      </c>
      <c r="AU1788" s="254" t="s">
        <v>85</v>
      </c>
      <c r="AV1788" s="13" t="s">
        <v>83</v>
      </c>
      <c r="AW1788" s="13" t="s">
        <v>34</v>
      </c>
      <c r="AX1788" s="13" t="s">
        <v>76</v>
      </c>
      <c r="AY1788" s="254" t="s">
        <v>171</v>
      </c>
    </row>
    <row r="1789" s="14" customFormat="1">
      <c r="A1789" s="14"/>
      <c r="B1789" s="255"/>
      <c r="C1789" s="256"/>
      <c r="D1789" s="246" t="s">
        <v>182</v>
      </c>
      <c r="E1789" s="257" t="s">
        <v>1</v>
      </c>
      <c r="F1789" s="258" t="s">
        <v>1778</v>
      </c>
      <c r="G1789" s="256"/>
      <c r="H1789" s="259">
        <v>1.6770000000000001</v>
      </c>
      <c r="I1789" s="260"/>
      <c r="J1789" s="256"/>
      <c r="K1789" s="256"/>
      <c r="L1789" s="261"/>
      <c r="M1789" s="262"/>
      <c r="N1789" s="263"/>
      <c r="O1789" s="263"/>
      <c r="P1789" s="263"/>
      <c r="Q1789" s="263"/>
      <c r="R1789" s="263"/>
      <c r="S1789" s="263"/>
      <c r="T1789" s="264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65" t="s">
        <v>182</v>
      </c>
      <c r="AU1789" s="265" t="s">
        <v>85</v>
      </c>
      <c r="AV1789" s="14" t="s">
        <v>85</v>
      </c>
      <c r="AW1789" s="14" t="s">
        <v>34</v>
      </c>
      <c r="AX1789" s="14" t="s">
        <v>76</v>
      </c>
      <c r="AY1789" s="265" t="s">
        <v>171</v>
      </c>
    </row>
    <row r="1790" s="13" customFormat="1">
      <c r="A1790" s="13"/>
      <c r="B1790" s="244"/>
      <c r="C1790" s="245"/>
      <c r="D1790" s="246" t="s">
        <v>182</v>
      </c>
      <c r="E1790" s="247" t="s">
        <v>1</v>
      </c>
      <c r="F1790" s="248" t="s">
        <v>1772</v>
      </c>
      <c r="G1790" s="245"/>
      <c r="H1790" s="247" t="s">
        <v>1</v>
      </c>
      <c r="I1790" s="249"/>
      <c r="J1790" s="245"/>
      <c r="K1790" s="245"/>
      <c r="L1790" s="250"/>
      <c r="M1790" s="251"/>
      <c r="N1790" s="252"/>
      <c r="O1790" s="252"/>
      <c r="P1790" s="252"/>
      <c r="Q1790" s="252"/>
      <c r="R1790" s="252"/>
      <c r="S1790" s="252"/>
      <c r="T1790" s="25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54" t="s">
        <v>182</v>
      </c>
      <c r="AU1790" s="254" t="s">
        <v>85</v>
      </c>
      <c r="AV1790" s="13" t="s">
        <v>83</v>
      </c>
      <c r="AW1790" s="13" t="s">
        <v>34</v>
      </c>
      <c r="AX1790" s="13" t="s">
        <v>76</v>
      </c>
      <c r="AY1790" s="254" t="s">
        <v>171</v>
      </c>
    </row>
    <row r="1791" s="14" customFormat="1">
      <c r="A1791" s="14"/>
      <c r="B1791" s="255"/>
      <c r="C1791" s="256"/>
      <c r="D1791" s="246" t="s">
        <v>182</v>
      </c>
      <c r="E1791" s="257" t="s">
        <v>1</v>
      </c>
      <c r="F1791" s="258" t="s">
        <v>1779</v>
      </c>
      <c r="G1791" s="256"/>
      <c r="H1791" s="259">
        <v>0.2268</v>
      </c>
      <c r="I1791" s="260"/>
      <c r="J1791" s="256"/>
      <c r="K1791" s="256"/>
      <c r="L1791" s="261"/>
      <c r="M1791" s="262"/>
      <c r="N1791" s="263"/>
      <c r="O1791" s="263"/>
      <c r="P1791" s="263"/>
      <c r="Q1791" s="263"/>
      <c r="R1791" s="263"/>
      <c r="S1791" s="263"/>
      <c r="T1791" s="264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65" t="s">
        <v>182</v>
      </c>
      <c r="AU1791" s="265" t="s">
        <v>85</v>
      </c>
      <c r="AV1791" s="14" t="s">
        <v>85</v>
      </c>
      <c r="AW1791" s="14" t="s">
        <v>34</v>
      </c>
      <c r="AX1791" s="14" t="s">
        <v>76</v>
      </c>
      <c r="AY1791" s="265" t="s">
        <v>171</v>
      </c>
    </row>
    <row r="1792" s="2" customFormat="1" ht="24.15" customHeight="1">
      <c r="A1792" s="38"/>
      <c r="B1792" s="39"/>
      <c r="C1792" s="226" t="s">
        <v>1780</v>
      </c>
      <c r="D1792" s="226" t="s">
        <v>173</v>
      </c>
      <c r="E1792" s="227" t="s">
        <v>1781</v>
      </c>
      <c r="F1792" s="228" t="s">
        <v>1782</v>
      </c>
      <c r="G1792" s="229" t="s">
        <v>292</v>
      </c>
      <c r="H1792" s="230">
        <v>1.76</v>
      </c>
      <c r="I1792" s="231"/>
      <c r="J1792" s="232">
        <f>ROUND(I1792*H1792,2)</f>
        <v>0</v>
      </c>
      <c r="K1792" s="228" t="s">
        <v>177</v>
      </c>
      <c r="L1792" s="44"/>
      <c r="M1792" s="233" t="s">
        <v>1</v>
      </c>
      <c r="N1792" s="234" t="s">
        <v>41</v>
      </c>
      <c r="O1792" s="91"/>
      <c r="P1792" s="235">
        <f>O1792*H1792</f>
        <v>0</v>
      </c>
      <c r="Q1792" s="235">
        <v>0</v>
      </c>
      <c r="R1792" s="235">
        <f>Q1792*H1792</f>
        <v>0</v>
      </c>
      <c r="S1792" s="235">
        <v>0</v>
      </c>
      <c r="T1792" s="236">
        <f>S1792*H1792</f>
        <v>0</v>
      </c>
      <c r="U1792" s="38"/>
      <c r="V1792" s="38"/>
      <c r="W1792" s="38"/>
      <c r="X1792" s="38"/>
      <c r="Y1792" s="38"/>
      <c r="Z1792" s="38"/>
      <c r="AA1792" s="38"/>
      <c r="AB1792" s="38"/>
      <c r="AC1792" s="38"/>
      <c r="AD1792" s="38"/>
      <c r="AE1792" s="38"/>
      <c r="AR1792" s="237" t="s">
        <v>272</v>
      </c>
      <c r="AT1792" s="237" t="s">
        <v>173</v>
      </c>
      <c r="AU1792" s="237" t="s">
        <v>85</v>
      </c>
      <c r="AY1792" s="17" t="s">
        <v>171</v>
      </c>
      <c r="BE1792" s="238">
        <f>IF(N1792="základní",J1792,0)</f>
        <v>0</v>
      </c>
      <c r="BF1792" s="238">
        <f>IF(N1792="snížená",J1792,0)</f>
        <v>0</v>
      </c>
      <c r="BG1792" s="238">
        <f>IF(N1792="zákl. přenesená",J1792,0)</f>
        <v>0</v>
      </c>
      <c r="BH1792" s="238">
        <f>IF(N1792="sníž. přenesená",J1792,0)</f>
        <v>0</v>
      </c>
      <c r="BI1792" s="238">
        <f>IF(N1792="nulová",J1792,0)</f>
        <v>0</v>
      </c>
      <c r="BJ1792" s="17" t="s">
        <v>83</v>
      </c>
      <c r="BK1792" s="238">
        <f>ROUND(I1792*H1792,2)</f>
        <v>0</v>
      </c>
      <c r="BL1792" s="17" t="s">
        <v>272</v>
      </c>
      <c r="BM1792" s="237" t="s">
        <v>1783</v>
      </c>
    </row>
    <row r="1793" s="2" customFormat="1">
      <c r="A1793" s="38"/>
      <c r="B1793" s="39"/>
      <c r="C1793" s="40"/>
      <c r="D1793" s="239" t="s">
        <v>180</v>
      </c>
      <c r="E1793" s="40"/>
      <c r="F1793" s="240" t="s">
        <v>1784</v>
      </c>
      <c r="G1793" s="40"/>
      <c r="H1793" s="40"/>
      <c r="I1793" s="241"/>
      <c r="J1793" s="40"/>
      <c r="K1793" s="40"/>
      <c r="L1793" s="44"/>
      <c r="M1793" s="242"/>
      <c r="N1793" s="243"/>
      <c r="O1793" s="91"/>
      <c r="P1793" s="91"/>
      <c r="Q1793" s="91"/>
      <c r="R1793" s="91"/>
      <c r="S1793" s="91"/>
      <c r="T1793" s="92"/>
      <c r="U1793" s="38"/>
      <c r="V1793" s="38"/>
      <c r="W1793" s="38"/>
      <c r="X1793" s="38"/>
      <c r="Y1793" s="38"/>
      <c r="Z1793" s="38"/>
      <c r="AA1793" s="38"/>
      <c r="AB1793" s="38"/>
      <c r="AC1793" s="38"/>
      <c r="AD1793" s="38"/>
      <c r="AE1793" s="38"/>
      <c r="AT1793" s="17" t="s">
        <v>180</v>
      </c>
      <c r="AU1793" s="17" t="s">
        <v>85</v>
      </c>
    </row>
    <row r="1794" s="13" customFormat="1">
      <c r="A1794" s="13"/>
      <c r="B1794" s="244"/>
      <c r="C1794" s="245"/>
      <c r="D1794" s="246" t="s">
        <v>182</v>
      </c>
      <c r="E1794" s="247" t="s">
        <v>1</v>
      </c>
      <c r="F1794" s="248" t="s">
        <v>236</v>
      </c>
      <c r="G1794" s="245"/>
      <c r="H1794" s="247" t="s">
        <v>1</v>
      </c>
      <c r="I1794" s="249"/>
      <c r="J1794" s="245"/>
      <c r="K1794" s="245"/>
      <c r="L1794" s="250"/>
      <c r="M1794" s="251"/>
      <c r="N1794" s="252"/>
      <c r="O1794" s="252"/>
      <c r="P1794" s="252"/>
      <c r="Q1794" s="252"/>
      <c r="R1794" s="252"/>
      <c r="S1794" s="252"/>
      <c r="T1794" s="25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54" t="s">
        <v>182</v>
      </c>
      <c r="AU1794" s="254" t="s">
        <v>85</v>
      </c>
      <c r="AV1794" s="13" t="s">
        <v>83</v>
      </c>
      <c r="AW1794" s="13" t="s">
        <v>34</v>
      </c>
      <c r="AX1794" s="13" t="s">
        <v>76</v>
      </c>
      <c r="AY1794" s="254" t="s">
        <v>171</v>
      </c>
    </row>
    <row r="1795" s="13" customFormat="1">
      <c r="A1795" s="13"/>
      <c r="B1795" s="244"/>
      <c r="C1795" s="245"/>
      <c r="D1795" s="246" t="s">
        <v>182</v>
      </c>
      <c r="E1795" s="247" t="s">
        <v>1</v>
      </c>
      <c r="F1795" s="248" t="s">
        <v>184</v>
      </c>
      <c r="G1795" s="245"/>
      <c r="H1795" s="247" t="s">
        <v>1</v>
      </c>
      <c r="I1795" s="249"/>
      <c r="J1795" s="245"/>
      <c r="K1795" s="245"/>
      <c r="L1795" s="250"/>
      <c r="M1795" s="251"/>
      <c r="N1795" s="252"/>
      <c r="O1795" s="252"/>
      <c r="P1795" s="252"/>
      <c r="Q1795" s="252"/>
      <c r="R1795" s="252"/>
      <c r="S1795" s="252"/>
      <c r="T1795" s="25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54" t="s">
        <v>182</v>
      </c>
      <c r="AU1795" s="254" t="s">
        <v>85</v>
      </c>
      <c r="AV1795" s="13" t="s">
        <v>83</v>
      </c>
      <c r="AW1795" s="13" t="s">
        <v>34</v>
      </c>
      <c r="AX1795" s="13" t="s">
        <v>76</v>
      </c>
      <c r="AY1795" s="254" t="s">
        <v>171</v>
      </c>
    </row>
    <row r="1796" s="14" customFormat="1">
      <c r="A1796" s="14"/>
      <c r="B1796" s="255"/>
      <c r="C1796" s="256"/>
      <c r="D1796" s="246" t="s">
        <v>182</v>
      </c>
      <c r="E1796" s="257" t="s">
        <v>1</v>
      </c>
      <c r="F1796" s="258" t="s">
        <v>1675</v>
      </c>
      <c r="G1796" s="256"/>
      <c r="H1796" s="259">
        <v>1.76</v>
      </c>
      <c r="I1796" s="260"/>
      <c r="J1796" s="256"/>
      <c r="K1796" s="256"/>
      <c r="L1796" s="261"/>
      <c r="M1796" s="262"/>
      <c r="N1796" s="263"/>
      <c r="O1796" s="263"/>
      <c r="P1796" s="263"/>
      <c r="Q1796" s="263"/>
      <c r="R1796" s="263"/>
      <c r="S1796" s="263"/>
      <c r="T1796" s="264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65" t="s">
        <v>182</v>
      </c>
      <c r="AU1796" s="265" t="s">
        <v>85</v>
      </c>
      <c r="AV1796" s="14" t="s">
        <v>85</v>
      </c>
      <c r="AW1796" s="14" t="s">
        <v>34</v>
      </c>
      <c r="AX1796" s="14" t="s">
        <v>76</v>
      </c>
      <c r="AY1796" s="265" t="s">
        <v>171</v>
      </c>
    </row>
    <row r="1797" s="2" customFormat="1" ht="16.5" customHeight="1">
      <c r="A1797" s="38"/>
      <c r="B1797" s="39"/>
      <c r="C1797" s="267" t="s">
        <v>1785</v>
      </c>
      <c r="D1797" s="267" t="s">
        <v>284</v>
      </c>
      <c r="E1797" s="268" t="s">
        <v>1786</v>
      </c>
      <c r="F1797" s="269" t="s">
        <v>1787</v>
      </c>
      <c r="G1797" s="270" t="s">
        <v>292</v>
      </c>
      <c r="H1797" s="271">
        <v>1.9359999999999999</v>
      </c>
      <c r="I1797" s="272"/>
      <c r="J1797" s="273">
        <f>ROUND(I1797*H1797,2)</f>
        <v>0</v>
      </c>
      <c r="K1797" s="269" t="s">
        <v>177</v>
      </c>
      <c r="L1797" s="274"/>
      <c r="M1797" s="275" t="s">
        <v>1</v>
      </c>
      <c r="N1797" s="276" t="s">
        <v>41</v>
      </c>
      <c r="O1797" s="91"/>
      <c r="P1797" s="235">
        <f>O1797*H1797</f>
        <v>0</v>
      </c>
      <c r="Q1797" s="235">
        <v>0.00012</v>
      </c>
      <c r="R1797" s="235">
        <f>Q1797*H1797</f>
        <v>0.00023232</v>
      </c>
      <c r="S1797" s="235">
        <v>0</v>
      </c>
      <c r="T1797" s="236">
        <f>S1797*H1797</f>
        <v>0</v>
      </c>
      <c r="U1797" s="38"/>
      <c r="V1797" s="38"/>
      <c r="W1797" s="38"/>
      <c r="X1797" s="38"/>
      <c r="Y1797" s="38"/>
      <c r="Z1797" s="38"/>
      <c r="AA1797" s="38"/>
      <c r="AB1797" s="38"/>
      <c r="AC1797" s="38"/>
      <c r="AD1797" s="38"/>
      <c r="AE1797" s="38"/>
      <c r="AR1797" s="237" t="s">
        <v>381</v>
      </c>
      <c r="AT1797" s="237" t="s">
        <v>284</v>
      </c>
      <c r="AU1797" s="237" t="s">
        <v>85</v>
      </c>
      <c r="AY1797" s="17" t="s">
        <v>171</v>
      </c>
      <c r="BE1797" s="238">
        <f>IF(N1797="základní",J1797,0)</f>
        <v>0</v>
      </c>
      <c r="BF1797" s="238">
        <f>IF(N1797="snížená",J1797,0)</f>
        <v>0</v>
      </c>
      <c r="BG1797" s="238">
        <f>IF(N1797="zákl. přenesená",J1797,0)</f>
        <v>0</v>
      </c>
      <c r="BH1797" s="238">
        <f>IF(N1797="sníž. přenesená",J1797,0)</f>
        <v>0</v>
      </c>
      <c r="BI1797" s="238">
        <f>IF(N1797="nulová",J1797,0)</f>
        <v>0</v>
      </c>
      <c r="BJ1797" s="17" t="s">
        <v>83</v>
      </c>
      <c r="BK1797" s="238">
        <f>ROUND(I1797*H1797,2)</f>
        <v>0</v>
      </c>
      <c r="BL1797" s="17" t="s">
        <v>272</v>
      </c>
      <c r="BM1797" s="237" t="s">
        <v>1788</v>
      </c>
    </row>
    <row r="1798" s="14" customFormat="1">
      <c r="A1798" s="14"/>
      <c r="B1798" s="255"/>
      <c r="C1798" s="256"/>
      <c r="D1798" s="246" t="s">
        <v>182</v>
      </c>
      <c r="E1798" s="256"/>
      <c r="F1798" s="258" t="s">
        <v>1789</v>
      </c>
      <c r="G1798" s="256"/>
      <c r="H1798" s="259">
        <v>1.9359999999999999</v>
      </c>
      <c r="I1798" s="260"/>
      <c r="J1798" s="256"/>
      <c r="K1798" s="256"/>
      <c r="L1798" s="261"/>
      <c r="M1798" s="262"/>
      <c r="N1798" s="263"/>
      <c r="O1798" s="263"/>
      <c r="P1798" s="263"/>
      <c r="Q1798" s="263"/>
      <c r="R1798" s="263"/>
      <c r="S1798" s="263"/>
      <c r="T1798" s="264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65" t="s">
        <v>182</v>
      </c>
      <c r="AU1798" s="265" t="s">
        <v>85</v>
      </c>
      <c r="AV1798" s="14" t="s">
        <v>85</v>
      </c>
      <c r="AW1798" s="14" t="s">
        <v>4</v>
      </c>
      <c r="AX1798" s="14" t="s">
        <v>83</v>
      </c>
      <c r="AY1798" s="265" t="s">
        <v>171</v>
      </c>
    </row>
    <row r="1799" s="2" customFormat="1" ht="33" customHeight="1">
      <c r="A1799" s="38"/>
      <c r="B1799" s="39"/>
      <c r="C1799" s="226" t="s">
        <v>1790</v>
      </c>
      <c r="D1799" s="226" t="s">
        <v>173</v>
      </c>
      <c r="E1799" s="227" t="s">
        <v>1791</v>
      </c>
      <c r="F1799" s="228" t="s">
        <v>1792</v>
      </c>
      <c r="G1799" s="229" t="s">
        <v>260</v>
      </c>
      <c r="H1799" s="230">
        <v>0.65800000000000003</v>
      </c>
      <c r="I1799" s="231"/>
      <c r="J1799" s="232">
        <f>ROUND(I1799*H1799,2)</f>
        <v>0</v>
      </c>
      <c r="K1799" s="228" t="s">
        <v>177</v>
      </c>
      <c r="L1799" s="44"/>
      <c r="M1799" s="233" t="s">
        <v>1</v>
      </c>
      <c r="N1799" s="234" t="s">
        <v>41</v>
      </c>
      <c r="O1799" s="91"/>
      <c r="P1799" s="235">
        <f>O1799*H1799</f>
        <v>0</v>
      </c>
      <c r="Q1799" s="235">
        <v>0</v>
      </c>
      <c r="R1799" s="235">
        <f>Q1799*H1799</f>
        <v>0</v>
      </c>
      <c r="S1799" s="235">
        <v>0</v>
      </c>
      <c r="T1799" s="236">
        <f>S1799*H1799</f>
        <v>0</v>
      </c>
      <c r="U1799" s="38"/>
      <c r="V1799" s="38"/>
      <c r="W1799" s="38"/>
      <c r="X1799" s="38"/>
      <c r="Y1799" s="38"/>
      <c r="Z1799" s="38"/>
      <c r="AA1799" s="38"/>
      <c r="AB1799" s="38"/>
      <c r="AC1799" s="38"/>
      <c r="AD1799" s="38"/>
      <c r="AE1799" s="38"/>
      <c r="AR1799" s="237" t="s">
        <v>272</v>
      </c>
      <c r="AT1799" s="237" t="s">
        <v>173</v>
      </c>
      <c r="AU1799" s="237" t="s">
        <v>85</v>
      </c>
      <c r="AY1799" s="17" t="s">
        <v>171</v>
      </c>
      <c r="BE1799" s="238">
        <f>IF(N1799="základní",J1799,0)</f>
        <v>0</v>
      </c>
      <c r="BF1799" s="238">
        <f>IF(N1799="snížená",J1799,0)</f>
        <v>0</v>
      </c>
      <c r="BG1799" s="238">
        <f>IF(N1799="zákl. přenesená",J1799,0)</f>
        <v>0</v>
      </c>
      <c r="BH1799" s="238">
        <f>IF(N1799="sníž. přenesená",J1799,0)</f>
        <v>0</v>
      </c>
      <c r="BI1799" s="238">
        <f>IF(N1799="nulová",J1799,0)</f>
        <v>0</v>
      </c>
      <c r="BJ1799" s="17" t="s">
        <v>83</v>
      </c>
      <c r="BK1799" s="238">
        <f>ROUND(I1799*H1799,2)</f>
        <v>0</v>
      </c>
      <c r="BL1799" s="17" t="s">
        <v>272</v>
      </c>
      <c r="BM1799" s="237" t="s">
        <v>1793</v>
      </c>
    </row>
    <row r="1800" s="2" customFormat="1">
      <c r="A1800" s="38"/>
      <c r="B1800" s="39"/>
      <c r="C1800" s="40"/>
      <c r="D1800" s="239" t="s">
        <v>180</v>
      </c>
      <c r="E1800" s="40"/>
      <c r="F1800" s="240" t="s">
        <v>1794</v>
      </c>
      <c r="G1800" s="40"/>
      <c r="H1800" s="40"/>
      <c r="I1800" s="241"/>
      <c r="J1800" s="40"/>
      <c r="K1800" s="40"/>
      <c r="L1800" s="44"/>
      <c r="M1800" s="242"/>
      <c r="N1800" s="243"/>
      <c r="O1800" s="91"/>
      <c r="P1800" s="91"/>
      <c r="Q1800" s="91"/>
      <c r="R1800" s="91"/>
      <c r="S1800" s="91"/>
      <c r="T1800" s="92"/>
      <c r="U1800" s="38"/>
      <c r="V1800" s="38"/>
      <c r="W1800" s="38"/>
      <c r="X1800" s="38"/>
      <c r="Y1800" s="38"/>
      <c r="Z1800" s="38"/>
      <c r="AA1800" s="38"/>
      <c r="AB1800" s="38"/>
      <c r="AC1800" s="38"/>
      <c r="AD1800" s="38"/>
      <c r="AE1800" s="38"/>
      <c r="AT1800" s="17" t="s">
        <v>180</v>
      </c>
      <c r="AU1800" s="17" t="s">
        <v>85</v>
      </c>
    </row>
    <row r="1801" s="12" customFormat="1" ht="22.8" customHeight="1">
      <c r="A1801" s="12"/>
      <c r="B1801" s="210"/>
      <c r="C1801" s="211"/>
      <c r="D1801" s="212" t="s">
        <v>75</v>
      </c>
      <c r="E1801" s="224" t="s">
        <v>1795</v>
      </c>
      <c r="F1801" s="224" t="s">
        <v>1796</v>
      </c>
      <c r="G1801" s="211"/>
      <c r="H1801" s="211"/>
      <c r="I1801" s="214"/>
      <c r="J1801" s="225">
        <f>BK1801</f>
        <v>0</v>
      </c>
      <c r="K1801" s="211"/>
      <c r="L1801" s="216"/>
      <c r="M1801" s="217"/>
      <c r="N1801" s="218"/>
      <c r="O1801" s="218"/>
      <c r="P1801" s="219">
        <f>SUM(P1802:P1818)</f>
        <v>0</v>
      </c>
      <c r="Q1801" s="218"/>
      <c r="R1801" s="219">
        <f>SUM(R1802:R1818)</f>
        <v>0.1808536</v>
      </c>
      <c r="S1801" s="218"/>
      <c r="T1801" s="220">
        <f>SUM(T1802:T1818)</f>
        <v>0</v>
      </c>
      <c r="U1801" s="12"/>
      <c r="V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R1801" s="221" t="s">
        <v>85</v>
      </c>
      <c r="AT1801" s="222" t="s">
        <v>75</v>
      </c>
      <c r="AU1801" s="222" t="s">
        <v>83</v>
      </c>
      <c r="AY1801" s="221" t="s">
        <v>171</v>
      </c>
      <c r="BK1801" s="223">
        <f>SUM(BK1802:BK1818)</f>
        <v>0</v>
      </c>
    </row>
    <row r="1802" s="2" customFormat="1" ht="24.15" customHeight="1">
      <c r="A1802" s="38"/>
      <c r="B1802" s="39"/>
      <c r="C1802" s="226" t="s">
        <v>1797</v>
      </c>
      <c r="D1802" s="226" t="s">
        <v>173</v>
      </c>
      <c r="E1802" s="227" t="s">
        <v>1798</v>
      </c>
      <c r="F1802" s="228" t="s">
        <v>1799</v>
      </c>
      <c r="G1802" s="229" t="s">
        <v>292</v>
      </c>
      <c r="H1802" s="230">
        <v>5.46</v>
      </c>
      <c r="I1802" s="231"/>
      <c r="J1802" s="232">
        <f>ROUND(I1802*H1802,2)</f>
        <v>0</v>
      </c>
      <c r="K1802" s="228" t="s">
        <v>177</v>
      </c>
      <c r="L1802" s="44"/>
      <c r="M1802" s="233" t="s">
        <v>1</v>
      </c>
      <c r="N1802" s="234" t="s">
        <v>41</v>
      </c>
      <c r="O1802" s="91"/>
      <c r="P1802" s="235">
        <f>O1802*H1802</f>
        <v>0</v>
      </c>
      <c r="Q1802" s="235">
        <v>0.01396</v>
      </c>
      <c r="R1802" s="235">
        <f>Q1802*H1802</f>
        <v>0.0762216</v>
      </c>
      <c r="S1802" s="235">
        <v>0</v>
      </c>
      <c r="T1802" s="236">
        <f>S1802*H1802</f>
        <v>0</v>
      </c>
      <c r="U1802" s="38"/>
      <c r="V1802" s="38"/>
      <c r="W1802" s="38"/>
      <c r="X1802" s="38"/>
      <c r="Y1802" s="38"/>
      <c r="Z1802" s="38"/>
      <c r="AA1802" s="38"/>
      <c r="AB1802" s="38"/>
      <c r="AC1802" s="38"/>
      <c r="AD1802" s="38"/>
      <c r="AE1802" s="38"/>
      <c r="AR1802" s="237" t="s">
        <v>272</v>
      </c>
      <c r="AT1802" s="237" t="s">
        <v>173</v>
      </c>
      <c r="AU1802" s="237" t="s">
        <v>85</v>
      </c>
      <c r="AY1802" s="17" t="s">
        <v>171</v>
      </c>
      <c r="BE1802" s="238">
        <f>IF(N1802="základní",J1802,0)</f>
        <v>0</v>
      </c>
      <c r="BF1802" s="238">
        <f>IF(N1802="snížená",J1802,0)</f>
        <v>0</v>
      </c>
      <c r="BG1802" s="238">
        <f>IF(N1802="zákl. přenesená",J1802,0)</f>
        <v>0</v>
      </c>
      <c r="BH1802" s="238">
        <f>IF(N1802="sníž. přenesená",J1802,0)</f>
        <v>0</v>
      </c>
      <c r="BI1802" s="238">
        <f>IF(N1802="nulová",J1802,0)</f>
        <v>0</v>
      </c>
      <c r="BJ1802" s="17" t="s">
        <v>83</v>
      </c>
      <c r="BK1802" s="238">
        <f>ROUND(I1802*H1802,2)</f>
        <v>0</v>
      </c>
      <c r="BL1802" s="17" t="s">
        <v>272</v>
      </c>
      <c r="BM1802" s="237" t="s">
        <v>1800</v>
      </c>
    </row>
    <row r="1803" s="2" customFormat="1">
      <c r="A1803" s="38"/>
      <c r="B1803" s="39"/>
      <c r="C1803" s="40"/>
      <c r="D1803" s="239" t="s">
        <v>180</v>
      </c>
      <c r="E1803" s="40"/>
      <c r="F1803" s="240" t="s">
        <v>1801</v>
      </c>
      <c r="G1803" s="40"/>
      <c r="H1803" s="40"/>
      <c r="I1803" s="241"/>
      <c r="J1803" s="40"/>
      <c r="K1803" s="40"/>
      <c r="L1803" s="44"/>
      <c r="M1803" s="242"/>
      <c r="N1803" s="243"/>
      <c r="O1803" s="91"/>
      <c r="P1803" s="91"/>
      <c r="Q1803" s="91"/>
      <c r="R1803" s="91"/>
      <c r="S1803" s="91"/>
      <c r="T1803" s="92"/>
      <c r="U1803" s="38"/>
      <c r="V1803" s="38"/>
      <c r="W1803" s="38"/>
      <c r="X1803" s="38"/>
      <c r="Y1803" s="38"/>
      <c r="Z1803" s="38"/>
      <c r="AA1803" s="38"/>
      <c r="AB1803" s="38"/>
      <c r="AC1803" s="38"/>
      <c r="AD1803" s="38"/>
      <c r="AE1803" s="38"/>
      <c r="AT1803" s="17" t="s">
        <v>180</v>
      </c>
      <c r="AU1803" s="17" t="s">
        <v>85</v>
      </c>
    </row>
    <row r="1804" s="13" customFormat="1">
      <c r="A1804" s="13"/>
      <c r="B1804" s="244"/>
      <c r="C1804" s="245"/>
      <c r="D1804" s="246" t="s">
        <v>182</v>
      </c>
      <c r="E1804" s="247" t="s">
        <v>1</v>
      </c>
      <c r="F1804" s="248" t="s">
        <v>183</v>
      </c>
      <c r="G1804" s="245"/>
      <c r="H1804" s="247" t="s">
        <v>1</v>
      </c>
      <c r="I1804" s="249"/>
      <c r="J1804" s="245"/>
      <c r="K1804" s="245"/>
      <c r="L1804" s="250"/>
      <c r="M1804" s="251"/>
      <c r="N1804" s="252"/>
      <c r="O1804" s="252"/>
      <c r="P1804" s="252"/>
      <c r="Q1804" s="252"/>
      <c r="R1804" s="252"/>
      <c r="S1804" s="252"/>
      <c r="T1804" s="25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54" t="s">
        <v>182</v>
      </c>
      <c r="AU1804" s="254" t="s">
        <v>85</v>
      </c>
      <c r="AV1804" s="13" t="s">
        <v>83</v>
      </c>
      <c r="AW1804" s="13" t="s">
        <v>34</v>
      </c>
      <c r="AX1804" s="13" t="s">
        <v>76</v>
      </c>
      <c r="AY1804" s="254" t="s">
        <v>171</v>
      </c>
    </row>
    <row r="1805" s="13" customFormat="1">
      <c r="A1805" s="13"/>
      <c r="B1805" s="244"/>
      <c r="C1805" s="245"/>
      <c r="D1805" s="246" t="s">
        <v>182</v>
      </c>
      <c r="E1805" s="247" t="s">
        <v>1</v>
      </c>
      <c r="F1805" s="248" t="s">
        <v>184</v>
      </c>
      <c r="G1805" s="245"/>
      <c r="H1805" s="247" t="s">
        <v>1</v>
      </c>
      <c r="I1805" s="249"/>
      <c r="J1805" s="245"/>
      <c r="K1805" s="245"/>
      <c r="L1805" s="250"/>
      <c r="M1805" s="251"/>
      <c r="N1805" s="252"/>
      <c r="O1805" s="252"/>
      <c r="P1805" s="252"/>
      <c r="Q1805" s="252"/>
      <c r="R1805" s="252"/>
      <c r="S1805" s="252"/>
      <c r="T1805" s="25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54" t="s">
        <v>182</v>
      </c>
      <c r="AU1805" s="254" t="s">
        <v>85</v>
      </c>
      <c r="AV1805" s="13" t="s">
        <v>83</v>
      </c>
      <c r="AW1805" s="13" t="s">
        <v>34</v>
      </c>
      <c r="AX1805" s="13" t="s">
        <v>76</v>
      </c>
      <c r="AY1805" s="254" t="s">
        <v>171</v>
      </c>
    </row>
    <row r="1806" s="13" customFormat="1">
      <c r="A1806" s="13"/>
      <c r="B1806" s="244"/>
      <c r="C1806" s="245"/>
      <c r="D1806" s="246" t="s">
        <v>182</v>
      </c>
      <c r="E1806" s="247" t="s">
        <v>1</v>
      </c>
      <c r="F1806" s="248" t="s">
        <v>1802</v>
      </c>
      <c r="G1806" s="245"/>
      <c r="H1806" s="247" t="s">
        <v>1</v>
      </c>
      <c r="I1806" s="249"/>
      <c r="J1806" s="245"/>
      <c r="K1806" s="245"/>
      <c r="L1806" s="250"/>
      <c r="M1806" s="251"/>
      <c r="N1806" s="252"/>
      <c r="O1806" s="252"/>
      <c r="P1806" s="252"/>
      <c r="Q1806" s="252"/>
      <c r="R1806" s="252"/>
      <c r="S1806" s="252"/>
      <c r="T1806" s="25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54" t="s">
        <v>182</v>
      </c>
      <c r="AU1806" s="254" t="s">
        <v>85</v>
      </c>
      <c r="AV1806" s="13" t="s">
        <v>83</v>
      </c>
      <c r="AW1806" s="13" t="s">
        <v>34</v>
      </c>
      <c r="AX1806" s="13" t="s">
        <v>76</v>
      </c>
      <c r="AY1806" s="254" t="s">
        <v>171</v>
      </c>
    </row>
    <row r="1807" s="14" customFormat="1">
      <c r="A1807" s="14"/>
      <c r="B1807" s="255"/>
      <c r="C1807" s="256"/>
      <c r="D1807" s="246" t="s">
        <v>182</v>
      </c>
      <c r="E1807" s="257" t="s">
        <v>1</v>
      </c>
      <c r="F1807" s="258" t="s">
        <v>1803</v>
      </c>
      <c r="G1807" s="256"/>
      <c r="H1807" s="259">
        <v>5.46</v>
      </c>
      <c r="I1807" s="260"/>
      <c r="J1807" s="256"/>
      <c r="K1807" s="256"/>
      <c r="L1807" s="261"/>
      <c r="M1807" s="262"/>
      <c r="N1807" s="263"/>
      <c r="O1807" s="263"/>
      <c r="P1807" s="263"/>
      <c r="Q1807" s="263"/>
      <c r="R1807" s="263"/>
      <c r="S1807" s="263"/>
      <c r="T1807" s="264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T1807" s="265" t="s">
        <v>182</v>
      </c>
      <c r="AU1807" s="265" t="s">
        <v>85</v>
      </c>
      <c r="AV1807" s="14" t="s">
        <v>85</v>
      </c>
      <c r="AW1807" s="14" t="s">
        <v>34</v>
      </c>
      <c r="AX1807" s="14" t="s">
        <v>76</v>
      </c>
      <c r="AY1807" s="265" t="s">
        <v>171</v>
      </c>
    </row>
    <row r="1808" s="2" customFormat="1" ht="21.75" customHeight="1">
      <c r="A1808" s="38"/>
      <c r="B1808" s="39"/>
      <c r="C1808" s="226" t="s">
        <v>1804</v>
      </c>
      <c r="D1808" s="226" t="s">
        <v>173</v>
      </c>
      <c r="E1808" s="227" t="s">
        <v>1805</v>
      </c>
      <c r="F1808" s="228" t="s">
        <v>1806</v>
      </c>
      <c r="G1808" s="229" t="s">
        <v>292</v>
      </c>
      <c r="H1808" s="230">
        <v>6.5599999999999996</v>
      </c>
      <c r="I1808" s="231"/>
      <c r="J1808" s="232">
        <f>ROUND(I1808*H1808,2)</f>
        <v>0</v>
      </c>
      <c r="K1808" s="228" t="s">
        <v>177</v>
      </c>
      <c r="L1808" s="44"/>
      <c r="M1808" s="233" t="s">
        <v>1</v>
      </c>
      <c r="N1808" s="234" t="s">
        <v>41</v>
      </c>
      <c r="O1808" s="91"/>
      <c r="P1808" s="235">
        <f>O1808*H1808</f>
        <v>0</v>
      </c>
      <c r="Q1808" s="235">
        <v>0</v>
      </c>
      <c r="R1808" s="235">
        <f>Q1808*H1808</f>
        <v>0</v>
      </c>
      <c r="S1808" s="235">
        <v>0</v>
      </c>
      <c r="T1808" s="236">
        <f>S1808*H1808</f>
        <v>0</v>
      </c>
      <c r="U1808" s="38"/>
      <c r="V1808" s="38"/>
      <c r="W1808" s="38"/>
      <c r="X1808" s="38"/>
      <c r="Y1808" s="38"/>
      <c r="Z1808" s="38"/>
      <c r="AA1808" s="38"/>
      <c r="AB1808" s="38"/>
      <c r="AC1808" s="38"/>
      <c r="AD1808" s="38"/>
      <c r="AE1808" s="38"/>
      <c r="AR1808" s="237" t="s">
        <v>272</v>
      </c>
      <c r="AT1808" s="237" t="s">
        <v>173</v>
      </c>
      <c r="AU1808" s="237" t="s">
        <v>85</v>
      </c>
      <c r="AY1808" s="17" t="s">
        <v>171</v>
      </c>
      <c r="BE1808" s="238">
        <f>IF(N1808="základní",J1808,0)</f>
        <v>0</v>
      </c>
      <c r="BF1808" s="238">
        <f>IF(N1808="snížená",J1808,0)</f>
        <v>0</v>
      </c>
      <c r="BG1808" s="238">
        <f>IF(N1808="zákl. přenesená",J1808,0)</f>
        <v>0</v>
      </c>
      <c r="BH1808" s="238">
        <f>IF(N1808="sníž. přenesená",J1808,0)</f>
        <v>0</v>
      </c>
      <c r="BI1808" s="238">
        <f>IF(N1808="nulová",J1808,0)</f>
        <v>0</v>
      </c>
      <c r="BJ1808" s="17" t="s">
        <v>83</v>
      </c>
      <c r="BK1808" s="238">
        <f>ROUND(I1808*H1808,2)</f>
        <v>0</v>
      </c>
      <c r="BL1808" s="17" t="s">
        <v>272</v>
      </c>
      <c r="BM1808" s="237" t="s">
        <v>1807</v>
      </c>
    </row>
    <row r="1809" s="2" customFormat="1">
      <c r="A1809" s="38"/>
      <c r="B1809" s="39"/>
      <c r="C1809" s="40"/>
      <c r="D1809" s="239" t="s">
        <v>180</v>
      </c>
      <c r="E1809" s="40"/>
      <c r="F1809" s="240" t="s">
        <v>1808</v>
      </c>
      <c r="G1809" s="40"/>
      <c r="H1809" s="40"/>
      <c r="I1809" s="241"/>
      <c r="J1809" s="40"/>
      <c r="K1809" s="40"/>
      <c r="L1809" s="44"/>
      <c r="M1809" s="242"/>
      <c r="N1809" s="243"/>
      <c r="O1809" s="91"/>
      <c r="P1809" s="91"/>
      <c r="Q1809" s="91"/>
      <c r="R1809" s="91"/>
      <c r="S1809" s="91"/>
      <c r="T1809" s="92"/>
      <c r="U1809" s="38"/>
      <c r="V1809" s="38"/>
      <c r="W1809" s="38"/>
      <c r="X1809" s="38"/>
      <c r="Y1809" s="38"/>
      <c r="Z1809" s="38"/>
      <c r="AA1809" s="38"/>
      <c r="AB1809" s="38"/>
      <c r="AC1809" s="38"/>
      <c r="AD1809" s="38"/>
      <c r="AE1809" s="38"/>
      <c r="AT1809" s="17" t="s">
        <v>180</v>
      </c>
      <c r="AU1809" s="17" t="s">
        <v>85</v>
      </c>
    </row>
    <row r="1810" s="13" customFormat="1">
      <c r="A1810" s="13"/>
      <c r="B1810" s="244"/>
      <c r="C1810" s="245"/>
      <c r="D1810" s="246" t="s">
        <v>182</v>
      </c>
      <c r="E1810" s="247" t="s">
        <v>1</v>
      </c>
      <c r="F1810" s="248" t="s">
        <v>236</v>
      </c>
      <c r="G1810" s="245"/>
      <c r="H1810" s="247" t="s">
        <v>1</v>
      </c>
      <c r="I1810" s="249"/>
      <c r="J1810" s="245"/>
      <c r="K1810" s="245"/>
      <c r="L1810" s="250"/>
      <c r="M1810" s="251"/>
      <c r="N1810" s="252"/>
      <c r="O1810" s="252"/>
      <c r="P1810" s="252"/>
      <c r="Q1810" s="252"/>
      <c r="R1810" s="252"/>
      <c r="S1810" s="252"/>
      <c r="T1810" s="25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54" t="s">
        <v>182</v>
      </c>
      <c r="AU1810" s="254" t="s">
        <v>85</v>
      </c>
      <c r="AV1810" s="13" t="s">
        <v>83</v>
      </c>
      <c r="AW1810" s="13" t="s">
        <v>34</v>
      </c>
      <c r="AX1810" s="13" t="s">
        <v>76</v>
      </c>
      <c r="AY1810" s="254" t="s">
        <v>171</v>
      </c>
    </row>
    <row r="1811" s="13" customFormat="1">
      <c r="A1811" s="13"/>
      <c r="B1811" s="244"/>
      <c r="C1811" s="245"/>
      <c r="D1811" s="246" t="s">
        <v>182</v>
      </c>
      <c r="E1811" s="247" t="s">
        <v>1</v>
      </c>
      <c r="F1811" s="248" t="s">
        <v>1533</v>
      </c>
      <c r="G1811" s="245"/>
      <c r="H1811" s="247" t="s">
        <v>1</v>
      </c>
      <c r="I1811" s="249"/>
      <c r="J1811" s="245"/>
      <c r="K1811" s="245"/>
      <c r="L1811" s="250"/>
      <c r="M1811" s="251"/>
      <c r="N1811" s="252"/>
      <c r="O1811" s="252"/>
      <c r="P1811" s="252"/>
      <c r="Q1811" s="252"/>
      <c r="R1811" s="252"/>
      <c r="S1811" s="252"/>
      <c r="T1811" s="25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54" t="s">
        <v>182</v>
      </c>
      <c r="AU1811" s="254" t="s">
        <v>85</v>
      </c>
      <c r="AV1811" s="13" t="s">
        <v>83</v>
      </c>
      <c r="AW1811" s="13" t="s">
        <v>34</v>
      </c>
      <c r="AX1811" s="13" t="s">
        <v>76</v>
      </c>
      <c r="AY1811" s="254" t="s">
        <v>171</v>
      </c>
    </row>
    <row r="1812" s="13" customFormat="1">
      <c r="A1812" s="13"/>
      <c r="B1812" s="244"/>
      <c r="C1812" s="245"/>
      <c r="D1812" s="246" t="s">
        <v>182</v>
      </c>
      <c r="E1812" s="247" t="s">
        <v>1</v>
      </c>
      <c r="F1812" s="248" t="s">
        <v>184</v>
      </c>
      <c r="G1812" s="245"/>
      <c r="H1812" s="247" t="s">
        <v>1</v>
      </c>
      <c r="I1812" s="249"/>
      <c r="J1812" s="245"/>
      <c r="K1812" s="245"/>
      <c r="L1812" s="250"/>
      <c r="M1812" s="251"/>
      <c r="N1812" s="252"/>
      <c r="O1812" s="252"/>
      <c r="P1812" s="252"/>
      <c r="Q1812" s="252"/>
      <c r="R1812" s="252"/>
      <c r="S1812" s="252"/>
      <c r="T1812" s="25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54" t="s">
        <v>182</v>
      </c>
      <c r="AU1812" s="254" t="s">
        <v>85</v>
      </c>
      <c r="AV1812" s="13" t="s">
        <v>83</v>
      </c>
      <c r="AW1812" s="13" t="s">
        <v>34</v>
      </c>
      <c r="AX1812" s="13" t="s">
        <v>76</v>
      </c>
      <c r="AY1812" s="254" t="s">
        <v>171</v>
      </c>
    </row>
    <row r="1813" s="13" customFormat="1">
      <c r="A1813" s="13"/>
      <c r="B1813" s="244"/>
      <c r="C1813" s="245"/>
      <c r="D1813" s="246" t="s">
        <v>182</v>
      </c>
      <c r="E1813" s="247" t="s">
        <v>1</v>
      </c>
      <c r="F1813" s="248" t="s">
        <v>296</v>
      </c>
      <c r="G1813" s="245"/>
      <c r="H1813" s="247" t="s">
        <v>1</v>
      </c>
      <c r="I1813" s="249"/>
      <c r="J1813" s="245"/>
      <c r="K1813" s="245"/>
      <c r="L1813" s="250"/>
      <c r="M1813" s="251"/>
      <c r="N1813" s="252"/>
      <c r="O1813" s="252"/>
      <c r="P1813" s="252"/>
      <c r="Q1813" s="252"/>
      <c r="R1813" s="252"/>
      <c r="S1813" s="252"/>
      <c r="T1813" s="25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54" t="s">
        <v>182</v>
      </c>
      <c r="AU1813" s="254" t="s">
        <v>85</v>
      </c>
      <c r="AV1813" s="13" t="s">
        <v>83</v>
      </c>
      <c r="AW1813" s="13" t="s">
        <v>34</v>
      </c>
      <c r="AX1813" s="13" t="s">
        <v>76</v>
      </c>
      <c r="AY1813" s="254" t="s">
        <v>171</v>
      </c>
    </row>
    <row r="1814" s="14" customFormat="1">
      <c r="A1814" s="14"/>
      <c r="B1814" s="255"/>
      <c r="C1814" s="256"/>
      <c r="D1814" s="246" t="s">
        <v>182</v>
      </c>
      <c r="E1814" s="257" t="s">
        <v>1</v>
      </c>
      <c r="F1814" s="258" t="s">
        <v>1724</v>
      </c>
      <c r="G1814" s="256"/>
      <c r="H1814" s="259">
        <v>6.5599999999999996</v>
      </c>
      <c r="I1814" s="260"/>
      <c r="J1814" s="256"/>
      <c r="K1814" s="256"/>
      <c r="L1814" s="261"/>
      <c r="M1814" s="262"/>
      <c r="N1814" s="263"/>
      <c r="O1814" s="263"/>
      <c r="P1814" s="263"/>
      <c r="Q1814" s="263"/>
      <c r="R1814" s="263"/>
      <c r="S1814" s="263"/>
      <c r="T1814" s="264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T1814" s="265" t="s">
        <v>182</v>
      </c>
      <c r="AU1814" s="265" t="s">
        <v>85</v>
      </c>
      <c r="AV1814" s="14" t="s">
        <v>85</v>
      </c>
      <c r="AW1814" s="14" t="s">
        <v>34</v>
      </c>
      <c r="AX1814" s="14" t="s">
        <v>76</v>
      </c>
      <c r="AY1814" s="265" t="s">
        <v>171</v>
      </c>
    </row>
    <row r="1815" s="2" customFormat="1" ht="21.75" customHeight="1">
      <c r="A1815" s="38"/>
      <c r="B1815" s="39"/>
      <c r="C1815" s="267" t="s">
        <v>1809</v>
      </c>
      <c r="D1815" s="267" t="s">
        <v>284</v>
      </c>
      <c r="E1815" s="268" t="s">
        <v>1810</v>
      </c>
      <c r="F1815" s="269" t="s">
        <v>1811</v>
      </c>
      <c r="G1815" s="270" t="s">
        <v>292</v>
      </c>
      <c r="H1815" s="271">
        <v>7.2160000000000002</v>
      </c>
      <c r="I1815" s="272"/>
      <c r="J1815" s="273">
        <f>ROUND(I1815*H1815,2)</f>
        <v>0</v>
      </c>
      <c r="K1815" s="269" t="s">
        <v>177</v>
      </c>
      <c r="L1815" s="274"/>
      <c r="M1815" s="275" t="s">
        <v>1</v>
      </c>
      <c r="N1815" s="276" t="s">
        <v>41</v>
      </c>
      <c r="O1815" s="91"/>
      <c r="P1815" s="235">
        <f>O1815*H1815</f>
        <v>0</v>
      </c>
      <c r="Q1815" s="235">
        <v>0.014500000000000001</v>
      </c>
      <c r="R1815" s="235">
        <f>Q1815*H1815</f>
        <v>0.104632</v>
      </c>
      <c r="S1815" s="235">
        <v>0</v>
      </c>
      <c r="T1815" s="236">
        <f>S1815*H1815</f>
        <v>0</v>
      </c>
      <c r="U1815" s="38"/>
      <c r="V1815" s="38"/>
      <c r="W1815" s="38"/>
      <c r="X1815" s="38"/>
      <c r="Y1815" s="38"/>
      <c r="Z1815" s="38"/>
      <c r="AA1815" s="38"/>
      <c r="AB1815" s="38"/>
      <c r="AC1815" s="38"/>
      <c r="AD1815" s="38"/>
      <c r="AE1815" s="38"/>
      <c r="AR1815" s="237" t="s">
        <v>381</v>
      </c>
      <c r="AT1815" s="237" t="s">
        <v>284</v>
      </c>
      <c r="AU1815" s="237" t="s">
        <v>85</v>
      </c>
      <c r="AY1815" s="17" t="s">
        <v>171</v>
      </c>
      <c r="BE1815" s="238">
        <f>IF(N1815="základní",J1815,0)</f>
        <v>0</v>
      </c>
      <c r="BF1815" s="238">
        <f>IF(N1815="snížená",J1815,0)</f>
        <v>0</v>
      </c>
      <c r="BG1815" s="238">
        <f>IF(N1815="zákl. přenesená",J1815,0)</f>
        <v>0</v>
      </c>
      <c r="BH1815" s="238">
        <f>IF(N1815="sníž. přenesená",J1815,0)</f>
        <v>0</v>
      </c>
      <c r="BI1815" s="238">
        <f>IF(N1815="nulová",J1815,0)</f>
        <v>0</v>
      </c>
      <c r="BJ1815" s="17" t="s">
        <v>83</v>
      </c>
      <c r="BK1815" s="238">
        <f>ROUND(I1815*H1815,2)</f>
        <v>0</v>
      </c>
      <c r="BL1815" s="17" t="s">
        <v>272</v>
      </c>
      <c r="BM1815" s="237" t="s">
        <v>1812</v>
      </c>
    </row>
    <row r="1816" s="14" customFormat="1">
      <c r="A1816" s="14"/>
      <c r="B1816" s="255"/>
      <c r="C1816" s="256"/>
      <c r="D1816" s="246" t="s">
        <v>182</v>
      </c>
      <c r="E1816" s="256"/>
      <c r="F1816" s="258" t="s">
        <v>1813</v>
      </c>
      <c r="G1816" s="256"/>
      <c r="H1816" s="259">
        <v>7.2160000000000002</v>
      </c>
      <c r="I1816" s="260"/>
      <c r="J1816" s="256"/>
      <c r="K1816" s="256"/>
      <c r="L1816" s="261"/>
      <c r="M1816" s="262"/>
      <c r="N1816" s="263"/>
      <c r="O1816" s="263"/>
      <c r="P1816" s="263"/>
      <c r="Q1816" s="263"/>
      <c r="R1816" s="263"/>
      <c r="S1816" s="263"/>
      <c r="T1816" s="264"/>
      <c r="U1816" s="14"/>
      <c r="V1816" s="14"/>
      <c r="W1816" s="14"/>
      <c r="X1816" s="14"/>
      <c r="Y1816" s="14"/>
      <c r="Z1816" s="14"/>
      <c r="AA1816" s="14"/>
      <c r="AB1816" s="14"/>
      <c r="AC1816" s="14"/>
      <c r="AD1816" s="14"/>
      <c r="AE1816" s="14"/>
      <c r="AT1816" s="265" t="s">
        <v>182</v>
      </c>
      <c r="AU1816" s="265" t="s">
        <v>85</v>
      </c>
      <c r="AV1816" s="14" t="s">
        <v>85</v>
      </c>
      <c r="AW1816" s="14" t="s">
        <v>4</v>
      </c>
      <c r="AX1816" s="14" t="s">
        <v>83</v>
      </c>
      <c r="AY1816" s="265" t="s">
        <v>171</v>
      </c>
    </row>
    <row r="1817" s="2" customFormat="1" ht="33" customHeight="1">
      <c r="A1817" s="38"/>
      <c r="B1817" s="39"/>
      <c r="C1817" s="226" t="s">
        <v>1814</v>
      </c>
      <c r="D1817" s="226" t="s">
        <v>173</v>
      </c>
      <c r="E1817" s="227" t="s">
        <v>1815</v>
      </c>
      <c r="F1817" s="228" t="s">
        <v>1816</v>
      </c>
      <c r="G1817" s="229" t="s">
        <v>260</v>
      </c>
      <c r="H1817" s="230">
        <v>0.18099999999999999</v>
      </c>
      <c r="I1817" s="231"/>
      <c r="J1817" s="232">
        <f>ROUND(I1817*H1817,2)</f>
        <v>0</v>
      </c>
      <c r="K1817" s="228" t="s">
        <v>177</v>
      </c>
      <c r="L1817" s="44"/>
      <c r="M1817" s="233" t="s">
        <v>1</v>
      </c>
      <c r="N1817" s="234" t="s">
        <v>41</v>
      </c>
      <c r="O1817" s="91"/>
      <c r="P1817" s="235">
        <f>O1817*H1817</f>
        <v>0</v>
      </c>
      <c r="Q1817" s="235">
        <v>0</v>
      </c>
      <c r="R1817" s="235">
        <f>Q1817*H1817</f>
        <v>0</v>
      </c>
      <c r="S1817" s="235">
        <v>0</v>
      </c>
      <c r="T1817" s="236">
        <f>S1817*H1817</f>
        <v>0</v>
      </c>
      <c r="U1817" s="38"/>
      <c r="V1817" s="38"/>
      <c r="W1817" s="38"/>
      <c r="X1817" s="38"/>
      <c r="Y1817" s="38"/>
      <c r="Z1817" s="38"/>
      <c r="AA1817" s="38"/>
      <c r="AB1817" s="38"/>
      <c r="AC1817" s="38"/>
      <c r="AD1817" s="38"/>
      <c r="AE1817" s="38"/>
      <c r="AR1817" s="237" t="s">
        <v>272</v>
      </c>
      <c r="AT1817" s="237" t="s">
        <v>173</v>
      </c>
      <c r="AU1817" s="237" t="s">
        <v>85</v>
      </c>
      <c r="AY1817" s="17" t="s">
        <v>171</v>
      </c>
      <c r="BE1817" s="238">
        <f>IF(N1817="základní",J1817,0)</f>
        <v>0</v>
      </c>
      <c r="BF1817" s="238">
        <f>IF(N1817="snížená",J1817,0)</f>
        <v>0</v>
      </c>
      <c r="BG1817" s="238">
        <f>IF(N1817="zákl. přenesená",J1817,0)</f>
        <v>0</v>
      </c>
      <c r="BH1817" s="238">
        <f>IF(N1817="sníž. přenesená",J1817,0)</f>
        <v>0</v>
      </c>
      <c r="BI1817" s="238">
        <f>IF(N1817="nulová",J1817,0)</f>
        <v>0</v>
      </c>
      <c r="BJ1817" s="17" t="s">
        <v>83</v>
      </c>
      <c r="BK1817" s="238">
        <f>ROUND(I1817*H1817,2)</f>
        <v>0</v>
      </c>
      <c r="BL1817" s="17" t="s">
        <v>272</v>
      </c>
      <c r="BM1817" s="237" t="s">
        <v>1817</v>
      </c>
    </row>
    <row r="1818" s="2" customFormat="1">
      <c r="A1818" s="38"/>
      <c r="B1818" s="39"/>
      <c r="C1818" s="40"/>
      <c r="D1818" s="239" t="s">
        <v>180</v>
      </c>
      <c r="E1818" s="40"/>
      <c r="F1818" s="240" t="s">
        <v>1818</v>
      </c>
      <c r="G1818" s="40"/>
      <c r="H1818" s="40"/>
      <c r="I1818" s="241"/>
      <c r="J1818" s="40"/>
      <c r="K1818" s="40"/>
      <c r="L1818" s="44"/>
      <c r="M1818" s="242"/>
      <c r="N1818" s="243"/>
      <c r="O1818" s="91"/>
      <c r="P1818" s="91"/>
      <c r="Q1818" s="91"/>
      <c r="R1818" s="91"/>
      <c r="S1818" s="91"/>
      <c r="T1818" s="92"/>
      <c r="U1818" s="38"/>
      <c r="V1818" s="38"/>
      <c r="W1818" s="38"/>
      <c r="X1818" s="38"/>
      <c r="Y1818" s="38"/>
      <c r="Z1818" s="38"/>
      <c r="AA1818" s="38"/>
      <c r="AB1818" s="38"/>
      <c r="AC1818" s="38"/>
      <c r="AD1818" s="38"/>
      <c r="AE1818" s="38"/>
      <c r="AT1818" s="17" t="s">
        <v>180</v>
      </c>
      <c r="AU1818" s="17" t="s">
        <v>85</v>
      </c>
    </row>
    <row r="1819" s="12" customFormat="1" ht="22.8" customHeight="1">
      <c r="A1819" s="12"/>
      <c r="B1819" s="210"/>
      <c r="C1819" s="211"/>
      <c r="D1819" s="212" t="s">
        <v>75</v>
      </c>
      <c r="E1819" s="224" t="s">
        <v>1819</v>
      </c>
      <c r="F1819" s="224" t="s">
        <v>1820</v>
      </c>
      <c r="G1819" s="211"/>
      <c r="H1819" s="211"/>
      <c r="I1819" s="214"/>
      <c r="J1819" s="225">
        <f>BK1819</f>
        <v>0</v>
      </c>
      <c r="K1819" s="211"/>
      <c r="L1819" s="216"/>
      <c r="M1819" s="217"/>
      <c r="N1819" s="218"/>
      <c r="O1819" s="218"/>
      <c r="P1819" s="219">
        <f>SUM(P1820:P1906)</f>
        <v>0</v>
      </c>
      <c r="Q1819" s="218"/>
      <c r="R1819" s="219">
        <f>SUM(R1820:R1906)</f>
        <v>2.00828673</v>
      </c>
      <c r="S1819" s="218"/>
      <c r="T1819" s="220">
        <f>SUM(T1820:T1906)</f>
        <v>0</v>
      </c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R1819" s="221" t="s">
        <v>85</v>
      </c>
      <c r="AT1819" s="222" t="s">
        <v>75</v>
      </c>
      <c r="AU1819" s="222" t="s">
        <v>83</v>
      </c>
      <c r="AY1819" s="221" t="s">
        <v>171</v>
      </c>
      <c r="BK1819" s="223">
        <f>SUM(BK1820:BK1906)</f>
        <v>0</v>
      </c>
    </row>
    <row r="1820" s="2" customFormat="1" ht="33" customHeight="1">
      <c r="A1820" s="38"/>
      <c r="B1820" s="39"/>
      <c r="C1820" s="226" t="s">
        <v>1821</v>
      </c>
      <c r="D1820" s="226" t="s">
        <v>173</v>
      </c>
      <c r="E1820" s="227" t="s">
        <v>1822</v>
      </c>
      <c r="F1820" s="228" t="s">
        <v>1823</v>
      </c>
      <c r="G1820" s="229" t="s">
        <v>292</v>
      </c>
      <c r="H1820" s="230">
        <v>7.9429999999999996</v>
      </c>
      <c r="I1820" s="231"/>
      <c r="J1820" s="232">
        <f>ROUND(I1820*H1820,2)</f>
        <v>0</v>
      </c>
      <c r="K1820" s="228" t="s">
        <v>177</v>
      </c>
      <c r="L1820" s="44"/>
      <c r="M1820" s="233" t="s">
        <v>1</v>
      </c>
      <c r="N1820" s="234" t="s">
        <v>41</v>
      </c>
      <c r="O1820" s="91"/>
      <c r="P1820" s="235">
        <f>O1820*H1820</f>
        <v>0</v>
      </c>
      <c r="Q1820" s="235">
        <v>0.059709999999999999</v>
      </c>
      <c r="R1820" s="235">
        <f>Q1820*H1820</f>
        <v>0.47427652999999997</v>
      </c>
      <c r="S1820" s="235">
        <v>0</v>
      </c>
      <c r="T1820" s="236">
        <f>S1820*H1820</f>
        <v>0</v>
      </c>
      <c r="U1820" s="38"/>
      <c r="V1820" s="38"/>
      <c r="W1820" s="38"/>
      <c r="X1820" s="38"/>
      <c r="Y1820" s="38"/>
      <c r="Z1820" s="38"/>
      <c r="AA1820" s="38"/>
      <c r="AB1820" s="38"/>
      <c r="AC1820" s="38"/>
      <c r="AD1820" s="38"/>
      <c r="AE1820" s="38"/>
      <c r="AR1820" s="237" t="s">
        <v>272</v>
      </c>
      <c r="AT1820" s="237" t="s">
        <v>173</v>
      </c>
      <c r="AU1820" s="237" t="s">
        <v>85</v>
      </c>
      <c r="AY1820" s="17" t="s">
        <v>171</v>
      </c>
      <c r="BE1820" s="238">
        <f>IF(N1820="základní",J1820,0)</f>
        <v>0</v>
      </c>
      <c r="BF1820" s="238">
        <f>IF(N1820="snížená",J1820,0)</f>
        <v>0</v>
      </c>
      <c r="BG1820" s="238">
        <f>IF(N1820="zákl. přenesená",J1820,0)</f>
        <v>0</v>
      </c>
      <c r="BH1820" s="238">
        <f>IF(N1820="sníž. přenesená",J1820,0)</f>
        <v>0</v>
      </c>
      <c r="BI1820" s="238">
        <f>IF(N1820="nulová",J1820,0)</f>
        <v>0</v>
      </c>
      <c r="BJ1820" s="17" t="s">
        <v>83</v>
      </c>
      <c r="BK1820" s="238">
        <f>ROUND(I1820*H1820,2)</f>
        <v>0</v>
      </c>
      <c r="BL1820" s="17" t="s">
        <v>272</v>
      </c>
      <c r="BM1820" s="237" t="s">
        <v>1824</v>
      </c>
    </row>
    <row r="1821" s="2" customFormat="1">
      <c r="A1821" s="38"/>
      <c r="B1821" s="39"/>
      <c r="C1821" s="40"/>
      <c r="D1821" s="239" t="s">
        <v>180</v>
      </c>
      <c r="E1821" s="40"/>
      <c r="F1821" s="240" t="s">
        <v>1825</v>
      </c>
      <c r="G1821" s="40"/>
      <c r="H1821" s="40"/>
      <c r="I1821" s="241"/>
      <c r="J1821" s="40"/>
      <c r="K1821" s="40"/>
      <c r="L1821" s="44"/>
      <c r="M1821" s="242"/>
      <c r="N1821" s="243"/>
      <c r="O1821" s="91"/>
      <c r="P1821" s="91"/>
      <c r="Q1821" s="91"/>
      <c r="R1821" s="91"/>
      <c r="S1821" s="91"/>
      <c r="T1821" s="92"/>
      <c r="U1821" s="38"/>
      <c r="V1821" s="38"/>
      <c r="W1821" s="38"/>
      <c r="X1821" s="38"/>
      <c r="Y1821" s="38"/>
      <c r="Z1821" s="38"/>
      <c r="AA1821" s="38"/>
      <c r="AB1821" s="38"/>
      <c r="AC1821" s="38"/>
      <c r="AD1821" s="38"/>
      <c r="AE1821" s="38"/>
      <c r="AT1821" s="17" t="s">
        <v>180</v>
      </c>
      <c r="AU1821" s="17" t="s">
        <v>85</v>
      </c>
    </row>
    <row r="1822" s="13" customFormat="1">
      <c r="A1822" s="13"/>
      <c r="B1822" s="244"/>
      <c r="C1822" s="245"/>
      <c r="D1822" s="246" t="s">
        <v>182</v>
      </c>
      <c r="E1822" s="247" t="s">
        <v>1</v>
      </c>
      <c r="F1822" s="248" t="s">
        <v>183</v>
      </c>
      <c r="G1822" s="245"/>
      <c r="H1822" s="247" t="s">
        <v>1</v>
      </c>
      <c r="I1822" s="249"/>
      <c r="J1822" s="245"/>
      <c r="K1822" s="245"/>
      <c r="L1822" s="250"/>
      <c r="M1822" s="251"/>
      <c r="N1822" s="252"/>
      <c r="O1822" s="252"/>
      <c r="P1822" s="252"/>
      <c r="Q1822" s="252"/>
      <c r="R1822" s="252"/>
      <c r="S1822" s="252"/>
      <c r="T1822" s="25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54" t="s">
        <v>182</v>
      </c>
      <c r="AU1822" s="254" t="s">
        <v>85</v>
      </c>
      <c r="AV1822" s="13" t="s">
        <v>83</v>
      </c>
      <c r="AW1822" s="13" t="s">
        <v>34</v>
      </c>
      <c r="AX1822" s="13" t="s">
        <v>76</v>
      </c>
      <c r="AY1822" s="254" t="s">
        <v>171</v>
      </c>
    </row>
    <row r="1823" s="13" customFormat="1">
      <c r="A1823" s="13"/>
      <c r="B1823" s="244"/>
      <c r="C1823" s="245"/>
      <c r="D1823" s="246" t="s">
        <v>182</v>
      </c>
      <c r="E1823" s="247" t="s">
        <v>1</v>
      </c>
      <c r="F1823" s="248" t="s">
        <v>184</v>
      </c>
      <c r="G1823" s="245"/>
      <c r="H1823" s="247" t="s">
        <v>1</v>
      </c>
      <c r="I1823" s="249"/>
      <c r="J1823" s="245"/>
      <c r="K1823" s="245"/>
      <c r="L1823" s="250"/>
      <c r="M1823" s="251"/>
      <c r="N1823" s="252"/>
      <c r="O1823" s="252"/>
      <c r="P1823" s="252"/>
      <c r="Q1823" s="252"/>
      <c r="R1823" s="252"/>
      <c r="S1823" s="252"/>
      <c r="T1823" s="25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54" t="s">
        <v>182</v>
      </c>
      <c r="AU1823" s="254" t="s">
        <v>85</v>
      </c>
      <c r="AV1823" s="13" t="s">
        <v>83</v>
      </c>
      <c r="AW1823" s="13" t="s">
        <v>34</v>
      </c>
      <c r="AX1823" s="13" t="s">
        <v>76</v>
      </c>
      <c r="AY1823" s="254" t="s">
        <v>171</v>
      </c>
    </row>
    <row r="1824" s="13" customFormat="1">
      <c r="A1824" s="13"/>
      <c r="B1824" s="244"/>
      <c r="C1824" s="245"/>
      <c r="D1824" s="246" t="s">
        <v>182</v>
      </c>
      <c r="E1824" s="247" t="s">
        <v>1</v>
      </c>
      <c r="F1824" s="248" t="s">
        <v>386</v>
      </c>
      <c r="G1824" s="245"/>
      <c r="H1824" s="247" t="s">
        <v>1</v>
      </c>
      <c r="I1824" s="249"/>
      <c r="J1824" s="245"/>
      <c r="K1824" s="245"/>
      <c r="L1824" s="250"/>
      <c r="M1824" s="251"/>
      <c r="N1824" s="252"/>
      <c r="O1824" s="252"/>
      <c r="P1824" s="252"/>
      <c r="Q1824" s="252"/>
      <c r="R1824" s="252"/>
      <c r="S1824" s="252"/>
      <c r="T1824" s="25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54" t="s">
        <v>182</v>
      </c>
      <c r="AU1824" s="254" t="s">
        <v>85</v>
      </c>
      <c r="AV1824" s="13" t="s">
        <v>83</v>
      </c>
      <c r="AW1824" s="13" t="s">
        <v>34</v>
      </c>
      <c r="AX1824" s="13" t="s">
        <v>76</v>
      </c>
      <c r="AY1824" s="254" t="s">
        <v>171</v>
      </c>
    </row>
    <row r="1825" s="14" customFormat="1">
      <c r="A1825" s="14"/>
      <c r="B1825" s="255"/>
      <c r="C1825" s="256"/>
      <c r="D1825" s="246" t="s">
        <v>182</v>
      </c>
      <c r="E1825" s="257" t="s">
        <v>1</v>
      </c>
      <c r="F1825" s="258" t="s">
        <v>1826</v>
      </c>
      <c r="G1825" s="256"/>
      <c r="H1825" s="259">
        <v>7.9429999999999996</v>
      </c>
      <c r="I1825" s="260"/>
      <c r="J1825" s="256"/>
      <c r="K1825" s="256"/>
      <c r="L1825" s="261"/>
      <c r="M1825" s="262"/>
      <c r="N1825" s="263"/>
      <c r="O1825" s="263"/>
      <c r="P1825" s="263"/>
      <c r="Q1825" s="263"/>
      <c r="R1825" s="263"/>
      <c r="S1825" s="263"/>
      <c r="T1825" s="264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65" t="s">
        <v>182</v>
      </c>
      <c r="AU1825" s="265" t="s">
        <v>85</v>
      </c>
      <c r="AV1825" s="14" t="s">
        <v>85</v>
      </c>
      <c r="AW1825" s="14" t="s">
        <v>34</v>
      </c>
      <c r="AX1825" s="14" t="s">
        <v>76</v>
      </c>
      <c r="AY1825" s="265" t="s">
        <v>171</v>
      </c>
    </row>
    <row r="1826" s="2" customFormat="1" ht="21.75" customHeight="1">
      <c r="A1826" s="38"/>
      <c r="B1826" s="39"/>
      <c r="C1826" s="226" t="s">
        <v>1827</v>
      </c>
      <c r="D1826" s="226" t="s">
        <v>173</v>
      </c>
      <c r="E1826" s="227" t="s">
        <v>1828</v>
      </c>
      <c r="F1826" s="228" t="s">
        <v>1829</v>
      </c>
      <c r="G1826" s="229" t="s">
        <v>292</v>
      </c>
      <c r="H1826" s="230">
        <v>7.9429999999999996</v>
      </c>
      <c r="I1826" s="231"/>
      <c r="J1826" s="232">
        <f>ROUND(I1826*H1826,2)</f>
        <v>0</v>
      </c>
      <c r="K1826" s="228" t="s">
        <v>177</v>
      </c>
      <c r="L1826" s="44"/>
      <c r="M1826" s="233" t="s">
        <v>1</v>
      </c>
      <c r="N1826" s="234" t="s">
        <v>41</v>
      </c>
      <c r="O1826" s="91"/>
      <c r="P1826" s="235">
        <f>O1826*H1826</f>
        <v>0</v>
      </c>
      <c r="Q1826" s="235">
        <v>0.00020000000000000001</v>
      </c>
      <c r="R1826" s="235">
        <f>Q1826*H1826</f>
        <v>0.0015885999999999999</v>
      </c>
      <c r="S1826" s="235">
        <v>0</v>
      </c>
      <c r="T1826" s="236">
        <f>S1826*H1826</f>
        <v>0</v>
      </c>
      <c r="U1826" s="38"/>
      <c r="V1826" s="38"/>
      <c r="W1826" s="38"/>
      <c r="X1826" s="38"/>
      <c r="Y1826" s="38"/>
      <c r="Z1826" s="38"/>
      <c r="AA1826" s="38"/>
      <c r="AB1826" s="38"/>
      <c r="AC1826" s="38"/>
      <c r="AD1826" s="38"/>
      <c r="AE1826" s="38"/>
      <c r="AR1826" s="237" t="s">
        <v>272</v>
      </c>
      <c r="AT1826" s="237" t="s">
        <v>173</v>
      </c>
      <c r="AU1826" s="237" t="s">
        <v>85</v>
      </c>
      <c r="AY1826" s="17" t="s">
        <v>171</v>
      </c>
      <c r="BE1826" s="238">
        <f>IF(N1826="základní",J1826,0)</f>
        <v>0</v>
      </c>
      <c r="BF1826" s="238">
        <f>IF(N1826="snížená",J1826,0)</f>
        <v>0</v>
      </c>
      <c r="BG1826" s="238">
        <f>IF(N1826="zákl. přenesená",J1826,0)</f>
        <v>0</v>
      </c>
      <c r="BH1826" s="238">
        <f>IF(N1826="sníž. přenesená",J1826,0)</f>
        <v>0</v>
      </c>
      <c r="BI1826" s="238">
        <f>IF(N1826="nulová",J1826,0)</f>
        <v>0</v>
      </c>
      <c r="BJ1826" s="17" t="s">
        <v>83</v>
      </c>
      <c r="BK1826" s="238">
        <f>ROUND(I1826*H1826,2)</f>
        <v>0</v>
      </c>
      <c r="BL1826" s="17" t="s">
        <v>272</v>
      </c>
      <c r="BM1826" s="237" t="s">
        <v>1830</v>
      </c>
    </row>
    <row r="1827" s="2" customFormat="1">
      <c r="A1827" s="38"/>
      <c r="B1827" s="39"/>
      <c r="C1827" s="40"/>
      <c r="D1827" s="239" t="s">
        <v>180</v>
      </c>
      <c r="E1827" s="40"/>
      <c r="F1827" s="240" t="s">
        <v>1831</v>
      </c>
      <c r="G1827" s="40"/>
      <c r="H1827" s="40"/>
      <c r="I1827" s="241"/>
      <c r="J1827" s="40"/>
      <c r="K1827" s="40"/>
      <c r="L1827" s="44"/>
      <c r="M1827" s="242"/>
      <c r="N1827" s="243"/>
      <c r="O1827" s="91"/>
      <c r="P1827" s="91"/>
      <c r="Q1827" s="91"/>
      <c r="R1827" s="91"/>
      <c r="S1827" s="91"/>
      <c r="T1827" s="92"/>
      <c r="U1827" s="38"/>
      <c r="V1827" s="38"/>
      <c r="W1827" s="38"/>
      <c r="X1827" s="38"/>
      <c r="Y1827" s="38"/>
      <c r="Z1827" s="38"/>
      <c r="AA1827" s="38"/>
      <c r="AB1827" s="38"/>
      <c r="AC1827" s="38"/>
      <c r="AD1827" s="38"/>
      <c r="AE1827" s="38"/>
      <c r="AT1827" s="17" t="s">
        <v>180</v>
      </c>
      <c r="AU1827" s="17" t="s">
        <v>85</v>
      </c>
    </row>
    <row r="1828" s="13" customFormat="1">
      <c r="A1828" s="13"/>
      <c r="B1828" s="244"/>
      <c r="C1828" s="245"/>
      <c r="D1828" s="246" t="s">
        <v>182</v>
      </c>
      <c r="E1828" s="247" t="s">
        <v>1</v>
      </c>
      <c r="F1828" s="248" t="s">
        <v>183</v>
      </c>
      <c r="G1828" s="245"/>
      <c r="H1828" s="247" t="s">
        <v>1</v>
      </c>
      <c r="I1828" s="249"/>
      <c r="J1828" s="245"/>
      <c r="K1828" s="245"/>
      <c r="L1828" s="250"/>
      <c r="M1828" s="251"/>
      <c r="N1828" s="252"/>
      <c r="O1828" s="252"/>
      <c r="P1828" s="252"/>
      <c r="Q1828" s="252"/>
      <c r="R1828" s="252"/>
      <c r="S1828" s="252"/>
      <c r="T1828" s="25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54" t="s">
        <v>182</v>
      </c>
      <c r="AU1828" s="254" t="s">
        <v>85</v>
      </c>
      <c r="AV1828" s="13" t="s">
        <v>83</v>
      </c>
      <c r="AW1828" s="13" t="s">
        <v>34</v>
      </c>
      <c r="AX1828" s="13" t="s">
        <v>76</v>
      </c>
      <c r="AY1828" s="254" t="s">
        <v>171</v>
      </c>
    </row>
    <row r="1829" s="13" customFormat="1">
      <c r="A1829" s="13"/>
      <c r="B1829" s="244"/>
      <c r="C1829" s="245"/>
      <c r="D1829" s="246" t="s">
        <v>182</v>
      </c>
      <c r="E1829" s="247" t="s">
        <v>1</v>
      </c>
      <c r="F1829" s="248" t="s">
        <v>184</v>
      </c>
      <c r="G1829" s="245"/>
      <c r="H1829" s="247" t="s">
        <v>1</v>
      </c>
      <c r="I1829" s="249"/>
      <c r="J1829" s="245"/>
      <c r="K1829" s="245"/>
      <c r="L1829" s="250"/>
      <c r="M1829" s="251"/>
      <c r="N1829" s="252"/>
      <c r="O1829" s="252"/>
      <c r="P1829" s="252"/>
      <c r="Q1829" s="252"/>
      <c r="R1829" s="252"/>
      <c r="S1829" s="252"/>
      <c r="T1829" s="25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254" t="s">
        <v>182</v>
      </c>
      <c r="AU1829" s="254" t="s">
        <v>85</v>
      </c>
      <c r="AV1829" s="13" t="s">
        <v>83</v>
      </c>
      <c r="AW1829" s="13" t="s">
        <v>34</v>
      </c>
      <c r="AX1829" s="13" t="s">
        <v>76</v>
      </c>
      <c r="AY1829" s="254" t="s">
        <v>171</v>
      </c>
    </row>
    <row r="1830" s="13" customFormat="1">
      <c r="A1830" s="13"/>
      <c r="B1830" s="244"/>
      <c r="C1830" s="245"/>
      <c r="D1830" s="246" t="s">
        <v>182</v>
      </c>
      <c r="E1830" s="247" t="s">
        <v>1</v>
      </c>
      <c r="F1830" s="248" t="s">
        <v>386</v>
      </c>
      <c r="G1830" s="245"/>
      <c r="H1830" s="247" t="s">
        <v>1</v>
      </c>
      <c r="I1830" s="249"/>
      <c r="J1830" s="245"/>
      <c r="K1830" s="245"/>
      <c r="L1830" s="250"/>
      <c r="M1830" s="251"/>
      <c r="N1830" s="252"/>
      <c r="O1830" s="252"/>
      <c r="P1830" s="252"/>
      <c r="Q1830" s="252"/>
      <c r="R1830" s="252"/>
      <c r="S1830" s="252"/>
      <c r="T1830" s="25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54" t="s">
        <v>182</v>
      </c>
      <c r="AU1830" s="254" t="s">
        <v>85</v>
      </c>
      <c r="AV1830" s="13" t="s">
        <v>83</v>
      </c>
      <c r="AW1830" s="13" t="s">
        <v>34</v>
      </c>
      <c r="AX1830" s="13" t="s">
        <v>76</v>
      </c>
      <c r="AY1830" s="254" t="s">
        <v>171</v>
      </c>
    </row>
    <row r="1831" s="14" customFormat="1">
      <c r="A1831" s="14"/>
      <c r="B1831" s="255"/>
      <c r="C1831" s="256"/>
      <c r="D1831" s="246" t="s">
        <v>182</v>
      </c>
      <c r="E1831" s="257" t="s">
        <v>1</v>
      </c>
      <c r="F1831" s="258" t="s">
        <v>1826</v>
      </c>
      <c r="G1831" s="256"/>
      <c r="H1831" s="259">
        <v>7.9429999999999996</v>
      </c>
      <c r="I1831" s="260"/>
      <c r="J1831" s="256"/>
      <c r="K1831" s="256"/>
      <c r="L1831" s="261"/>
      <c r="M1831" s="262"/>
      <c r="N1831" s="263"/>
      <c r="O1831" s="263"/>
      <c r="P1831" s="263"/>
      <c r="Q1831" s="263"/>
      <c r="R1831" s="263"/>
      <c r="S1831" s="263"/>
      <c r="T1831" s="264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65" t="s">
        <v>182</v>
      </c>
      <c r="AU1831" s="265" t="s">
        <v>85</v>
      </c>
      <c r="AV1831" s="14" t="s">
        <v>85</v>
      </c>
      <c r="AW1831" s="14" t="s">
        <v>34</v>
      </c>
      <c r="AX1831" s="14" t="s">
        <v>76</v>
      </c>
      <c r="AY1831" s="265" t="s">
        <v>171</v>
      </c>
    </row>
    <row r="1832" s="2" customFormat="1" ht="24.15" customHeight="1">
      <c r="A1832" s="38"/>
      <c r="B1832" s="39"/>
      <c r="C1832" s="226" t="s">
        <v>1832</v>
      </c>
      <c r="D1832" s="226" t="s">
        <v>173</v>
      </c>
      <c r="E1832" s="227" t="s">
        <v>1833</v>
      </c>
      <c r="F1832" s="228" t="s">
        <v>1834</v>
      </c>
      <c r="G1832" s="229" t="s">
        <v>438</v>
      </c>
      <c r="H1832" s="230">
        <v>2.3500000000000001</v>
      </c>
      <c r="I1832" s="231"/>
      <c r="J1832" s="232">
        <f>ROUND(I1832*H1832,2)</f>
        <v>0</v>
      </c>
      <c r="K1832" s="228" t="s">
        <v>177</v>
      </c>
      <c r="L1832" s="44"/>
      <c r="M1832" s="233" t="s">
        <v>1</v>
      </c>
      <c r="N1832" s="234" t="s">
        <v>41</v>
      </c>
      <c r="O1832" s="91"/>
      <c r="P1832" s="235">
        <f>O1832*H1832</f>
        <v>0</v>
      </c>
      <c r="Q1832" s="235">
        <v>0.00025000000000000001</v>
      </c>
      <c r="R1832" s="235">
        <f>Q1832*H1832</f>
        <v>0.00058750000000000002</v>
      </c>
      <c r="S1832" s="235">
        <v>0</v>
      </c>
      <c r="T1832" s="236">
        <f>S1832*H1832</f>
        <v>0</v>
      </c>
      <c r="U1832" s="38"/>
      <c r="V1832" s="38"/>
      <c r="W1832" s="38"/>
      <c r="X1832" s="38"/>
      <c r="Y1832" s="38"/>
      <c r="Z1832" s="38"/>
      <c r="AA1832" s="38"/>
      <c r="AB1832" s="38"/>
      <c r="AC1832" s="38"/>
      <c r="AD1832" s="38"/>
      <c r="AE1832" s="38"/>
      <c r="AR1832" s="237" t="s">
        <v>272</v>
      </c>
      <c r="AT1832" s="237" t="s">
        <v>173</v>
      </c>
      <c r="AU1832" s="237" t="s">
        <v>85</v>
      </c>
      <c r="AY1832" s="17" t="s">
        <v>171</v>
      </c>
      <c r="BE1832" s="238">
        <f>IF(N1832="základní",J1832,0)</f>
        <v>0</v>
      </c>
      <c r="BF1832" s="238">
        <f>IF(N1832="snížená",J1832,0)</f>
        <v>0</v>
      </c>
      <c r="BG1832" s="238">
        <f>IF(N1832="zákl. přenesená",J1832,0)</f>
        <v>0</v>
      </c>
      <c r="BH1832" s="238">
        <f>IF(N1832="sníž. přenesená",J1832,0)</f>
        <v>0</v>
      </c>
      <c r="BI1832" s="238">
        <f>IF(N1832="nulová",J1832,0)</f>
        <v>0</v>
      </c>
      <c r="BJ1832" s="17" t="s">
        <v>83</v>
      </c>
      <c r="BK1832" s="238">
        <f>ROUND(I1832*H1832,2)</f>
        <v>0</v>
      </c>
      <c r="BL1832" s="17" t="s">
        <v>272</v>
      </c>
      <c r="BM1832" s="237" t="s">
        <v>1835</v>
      </c>
    </row>
    <row r="1833" s="2" customFormat="1">
      <c r="A1833" s="38"/>
      <c r="B1833" s="39"/>
      <c r="C1833" s="40"/>
      <c r="D1833" s="239" t="s">
        <v>180</v>
      </c>
      <c r="E1833" s="40"/>
      <c r="F1833" s="240" t="s">
        <v>1836</v>
      </c>
      <c r="G1833" s="40"/>
      <c r="H1833" s="40"/>
      <c r="I1833" s="241"/>
      <c r="J1833" s="40"/>
      <c r="K1833" s="40"/>
      <c r="L1833" s="44"/>
      <c r="M1833" s="242"/>
      <c r="N1833" s="243"/>
      <c r="O1833" s="91"/>
      <c r="P1833" s="91"/>
      <c r="Q1833" s="91"/>
      <c r="R1833" s="91"/>
      <c r="S1833" s="91"/>
      <c r="T1833" s="92"/>
      <c r="U1833" s="38"/>
      <c r="V1833" s="38"/>
      <c r="W1833" s="38"/>
      <c r="X1833" s="38"/>
      <c r="Y1833" s="38"/>
      <c r="Z1833" s="38"/>
      <c r="AA1833" s="38"/>
      <c r="AB1833" s="38"/>
      <c r="AC1833" s="38"/>
      <c r="AD1833" s="38"/>
      <c r="AE1833" s="38"/>
      <c r="AT1833" s="17" t="s">
        <v>180</v>
      </c>
      <c r="AU1833" s="17" t="s">
        <v>85</v>
      </c>
    </row>
    <row r="1834" s="13" customFormat="1">
      <c r="A1834" s="13"/>
      <c r="B1834" s="244"/>
      <c r="C1834" s="245"/>
      <c r="D1834" s="246" t="s">
        <v>182</v>
      </c>
      <c r="E1834" s="247" t="s">
        <v>1</v>
      </c>
      <c r="F1834" s="248" t="s">
        <v>183</v>
      </c>
      <c r="G1834" s="245"/>
      <c r="H1834" s="247" t="s">
        <v>1</v>
      </c>
      <c r="I1834" s="249"/>
      <c r="J1834" s="245"/>
      <c r="K1834" s="245"/>
      <c r="L1834" s="250"/>
      <c r="M1834" s="251"/>
      <c r="N1834" s="252"/>
      <c r="O1834" s="252"/>
      <c r="P1834" s="252"/>
      <c r="Q1834" s="252"/>
      <c r="R1834" s="252"/>
      <c r="S1834" s="252"/>
      <c r="T1834" s="25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54" t="s">
        <v>182</v>
      </c>
      <c r="AU1834" s="254" t="s">
        <v>85</v>
      </c>
      <c r="AV1834" s="13" t="s">
        <v>83</v>
      </c>
      <c r="AW1834" s="13" t="s">
        <v>34</v>
      </c>
      <c r="AX1834" s="13" t="s">
        <v>76</v>
      </c>
      <c r="AY1834" s="254" t="s">
        <v>171</v>
      </c>
    </row>
    <row r="1835" s="13" customFormat="1">
      <c r="A1835" s="13"/>
      <c r="B1835" s="244"/>
      <c r="C1835" s="245"/>
      <c r="D1835" s="246" t="s">
        <v>182</v>
      </c>
      <c r="E1835" s="247" t="s">
        <v>1</v>
      </c>
      <c r="F1835" s="248" t="s">
        <v>184</v>
      </c>
      <c r="G1835" s="245"/>
      <c r="H1835" s="247" t="s">
        <v>1</v>
      </c>
      <c r="I1835" s="249"/>
      <c r="J1835" s="245"/>
      <c r="K1835" s="245"/>
      <c r="L1835" s="250"/>
      <c r="M1835" s="251"/>
      <c r="N1835" s="252"/>
      <c r="O1835" s="252"/>
      <c r="P1835" s="252"/>
      <c r="Q1835" s="252"/>
      <c r="R1835" s="252"/>
      <c r="S1835" s="252"/>
      <c r="T1835" s="25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54" t="s">
        <v>182</v>
      </c>
      <c r="AU1835" s="254" t="s">
        <v>85</v>
      </c>
      <c r="AV1835" s="13" t="s">
        <v>83</v>
      </c>
      <c r="AW1835" s="13" t="s">
        <v>34</v>
      </c>
      <c r="AX1835" s="13" t="s">
        <v>76</v>
      </c>
      <c r="AY1835" s="254" t="s">
        <v>171</v>
      </c>
    </row>
    <row r="1836" s="13" customFormat="1">
      <c r="A1836" s="13"/>
      <c r="B1836" s="244"/>
      <c r="C1836" s="245"/>
      <c r="D1836" s="246" t="s">
        <v>182</v>
      </c>
      <c r="E1836" s="247" t="s">
        <v>1</v>
      </c>
      <c r="F1836" s="248" t="s">
        <v>386</v>
      </c>
      <c r="G1836" s="245"/>
      <c r="H1836" s="247" t="s">
        <v>1</v>
      </c>
      <c r="I1836" s="249"/>
      <c r="J1836" s="245"/>
      <c r="K1836" s="245"/>
      <c r="L1836" s="250"/>
      <c r="M1836" s="251"/>
      <c r="N1836" s="252"/>
      <c r="O1836" s="252"/>
      <c r="P1836" s="252"/>
      <c r="Q1836" s="252"/>
      <c r="R1836" s="252"/>
      <c r="S1836" s="252"/>
      <c r="T1836" s="25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54" t="s">
        <v>182</v>
      </c>
      <c r="AU1836" s="254" t="s">
        <v>85</v>
      </c>
      <c r="AV1836" s="13" t="s">
        <v>83</v>
      </c>
      <c r="AW1836" s="13" t="s">
        <v>34</v>
      </c>
      <c r="AX1836" s="13" t="s">
        <v>76</v>
      </c>
      <c r="AY1836" s="254" t="s">
        <v>171</v>
      </c>
    </row>
    <row r="1837" s="14" customFormat="1">
      <c r="A1837" s="14"/>
      <c r="B1837" s="255"/>
      <c r="C1837" s="256"/>
      <c r="D1837" s="246" t="s">
        <v>182</v>
      </c>
      <c r="E1837" s="257" t="s">
        <v>1</v>
      </c>
      <c r="F1837" s="258" t="s">
        <v>1837</v>
      </c>
      <c r="G1837" s="256"/>
      <c r="H1837" s="259">
        <v>2.3500000000000001</v>
      </c>
      <c r="I1837" s="260"/>
      <c r="J1837" s="256"/>
      <c r="K1837" s="256"/>
      <c r="L1837" s="261"/>
      <c r="M1837" s="262"/>
      <c r="N1837" s="263"/>
      <c r="O1837" s="263"/>
      <c r="P1837" s="263"/>
      <c r="Q1837" s="263"/>
      <c r="R1837" s="263"/>
      <c r="S1837" s="263"/>
      <c r="T1837" s="264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65" t="s">
        <v>182</v>
      </c>
      <c r="AU1837" s="265" t="s">
        <v>85</v>
      </c>
      <c r="AV1837" s="14" t="s">
        <v>85</v>
      </c>
      <c r="AW1837" s="14" t="s">
        <v>34</v>
      </c>
      <c r="AX1837" s="14" t="s">
        <v>76</v>
      </c>
      <c r="AY1837" s="265" t="s">
        <v>171</v>
      </c>
    </row>
    <row r="1838" s="2" customFormat="1" ht="24.15" customHeight="1">
      <c r="A1838" s="38"/>
      <c r="B1838" s="39"/>
      <c r="C1838" s="226" t="s">
        <v>1838</v>
      </c>
      <c r="D1838" s="226" t="s">
        <v>173</v>
      </c>
      <c r="E1838" s="227" t="s">
        <v>1839</v>
      </c>
      <c r="F1838" s="228" t="s">
        <v>1840</v>
      </c>
      <c r="G1838" s="229" t="s">
        <v>492</v>
      </c>
      <c r="H1838" s="230">
        <v>1</v>
      </c>
      <c r="I1838" s="231"/>
      <c r="J1838" s="232">
        <f>ROUND(I1838*H1838,2)</f>
        <v>0</v>
      </c>
      <c r="K1838" s="228" t="s">
        <v>177</v>
      </c>
      <c r="L1838" s="44"/>
      <c r="M1838" s="233" t="s">
        <v>1</v>
      </c>
      <c r="N1838" s="234" t="s">
        <v>41</v>
      </c>
      <c r="O1838" s="91"/>
      <c r="P1838" s="235">
        <f>O1838*H1838</f>
        <v>0</v>
      </c>
      <c r="Q1838" s="235">
        <v>0.01362</v>
      </c>
      <c r="R1838" s="235">
        <f>Q1838*H1838</f>
        <v>0.01362</v>
      </c>
      <c r="S1838" s="235">
        <v>0</v>
      </c>
      <c r="T1838" s="236">
        <f>S1838*H1838</f>
        <v>0</v>
      </c>
      <c r="U1838" s="38"/>
      <c r="V1838" s="38"/>
      <c r="W1838" s="38"/>
      <c r="X1838" s="38"/>
      <c r="Y1838" s="38"/>
      <c r="Z1838" s="38"/>
      <c r="AA1838" s="38"/>
      <c r="AB1838" s="38"/>
      <c r="AC1838" s="38"/>
      <c r="AD1838" s="38"/>
      <c r="AE1838" s="38"/>
      <c r="AR1838" s="237" t="s">
        <v>272</v>
      </c>
      <c r="AT1838" s="237" t="s">
        <v>173</v>
      </c>
      <c r="AU1838" s="237" t="s">
        <v>85</v>
      </c>
      <c r="AY1838" s="17" t="s">
        <v>171</v>
      </c>
      <c r="BE1838" s="238">
        <f>IF(N1838="základní",J1838,0)</f>
        <v>0</v>
      </c>
      <c r="BF1838" s="238">
        <f>IF(N1838="snížená",J1838,0)</f>
        <v>0</v>
      </c>
      <c r="BG1838" s="238">
        <f>IF(N1838="zákl. přenesená",J1838,0)</f>
        <v>0</v>
      </c>
      <c r="BH1838" s="238">
        <f>IF(N1838="sníž. přenesená",J1838,0)</f>
        <v>0</v>
      </c>
      <c r="BI1838" s="238">
        <f>IF(N1838="nulová",J1838,0)</f>
        <v>0</v>
      </c>
      <c r="BJ1838" s="17" t="s">
        <v>83</v>
      </c>
      <c r="BK1838" s="238">
        <f>ROUND(I1838*H1838,2)</f>
        <v>0</v>
      </c>
      <c r="BL1838" s="17" t="s">
        <v>272</v>
      </c>
      <c r="BM1838" s="237" t="s">
        <v>1841</v>
      </c>
    </row>
    <row r="1839" s="2" customFormat="1">
      <c r="A1839" s="38"/>
      <c r="B1839" s="39"/>
      <c r="C1839" s="40"/>
      <c r="D1839" s="239" t="s">
        <v>180</v>
      </c>
      <c r="E1839" s="40"/>
      <c r="F1839" s="240" t="s">
        <v>1842</v>
      </c>
      <c r="G1839" s="40"/>
      <c r="H1839" s="40"/>
      <c r="I1839" s="241"/>
      <c r="J1839" s="40"/>
      <c r="K1839" s="40"/>
      <c r="L1839" s="44"/>
      <c r="M1839" s="242"/>
      <c r="N1839" s="243"/>
      <c r="O1839" s="91"/>
      <c r="P1839" s="91"/>
      <c r="Q1839" s="91"/>
      <c r="R1839" s="91"/>
      <c r="S1839" s="91"/>
      <c r="T1839" s="92"/>
      <c r="U1839" s="38"/>
      <c r="V1839" s="38"/>
      <c r="W1839" s="38"/>
      <c r="X1839" s="38"/>
      <c r="Y1839" s="38"/>
      <c r="Z1839" s="38"/>
      <c r="AA1839" s="38"/>
      <c r="AB1839" s="38"/>
      <c r="AC1839" s="38"/>
      <c r="AD1839" s="38"/>
      <c r="AE1839" s="38"/>
      <c r="AT1839" s="17" t="s">
        <v>180</v>
      </c>
      <c r="AU1839" s="17" t="s">
        <v>85</v>
      </c>
    </row>
    <row r="1840" s="13" customFormat="1">
      <c r="A1840" s="13"/>
      <c r="B1840" s="244"/>
      <c r="C1840" s="245"/>
      <c r="D1840" s="246" t="s">
        <v>182</v>
      </c>
      <c r="E1840" s="247" t="s">
        <v>1</v>
      </c>
      <c r="F1840" s="248" t="s">
        <v>183</v>
      </c>
      <c r="G1840" s="245"/>
      <c r="H1840" s="247" t="s">
        <v>1</v>
      </c>
      <c r="I1840" s="249"/>
      <c r="J1840" s="245"/>
      <c r="K1840" s="245"/>
      <c r="L1840" s="250"/>
      <c r="M1840" s="251"/>
      <c r="N1840" s="252"/>
      <c r="O1840" s="252"/>
      <c r="P1840" s="252"/>
      <c r="Q1840" s="252"/>
      <c r="R1840" s="252"/>
      <c r="S1840" s="252"/>
      <c r="T1840" s="25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54" t="s">
        <v>182</v>
      </c>
      <c r="AU1840" s="254" t="s">
        <v>85</v>
      </c>
      <c r="AV1840" s="13" t="s">
        <v>83</v>
      </c>
      <c r="AW1840" s="13" t="s">
        <v>34</v>
      </c>
      <c r="AX1840" s="13" t="s">
        <v>76</v>
      </c>
      <c r="AY1840" s="254" t="s">
        <v>171</v>
      </c>
    </row>
    <row r="1841" s="13" customFormat="1">
      <c r="A1841" s="13"/>
      <c r="B1841" s="244"/>
      <c r="C1841" s="245"/>
      <c r="D1841" s="246" t="s">
        <v>182</v>
      </c>
      <c r="E1841" s="247" t="s">
        <v>1</v>
      </c>
      <c r="F1841" s="248" t="s">
        <v>184</v>
      </c>
      <c r="G1841" s="245"/>
      <c r="H1841" s="247" t="s">
        <v>1</v>
      </c>
      <c r="I1841" s="249"/>
      <c r="J1841" s="245"/>
      <c r="K1841" s="245"/>
      <c r="L1841" s="250"/>
      <c r="M1841" s="251"/>
      <c r="N1841" s="252"/>
      <c r="O1841" s="252"/>
      <c r="P1841" s="252"/>
      <c r="Q1841" s="252"/>
      <c r="R1841" s="252"/>
      <c r="S1841" s="252"/>
      <c r="T1841" s="25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54" t="s">
        <v>182</v>
      </c>
      <c r="AU1841" s="254" t="s">
        <v>85</v>
      </c>
      <c r="AV1841" s="13" t="s">
        <v>83</v>
      </c>
      <c r="AW1841" s="13" t="s">
        <v>34</v>
      </c>
      <c r="AX1841" s="13" t="s">
        <v>76</v>
      </c>
      <c r="AY1841" s="254" t="s">
        <v>171</v>
      </c>
    </row>
    <row r="1842" s="13" customFormat="1">
      <c r="A1842" s="13"/>
      <c r="B1842" s="244"/>
      <c r="C1842" s="245"/>
      <c r="D1842" s="246" t="s">
        <v>182</v>
      </c>
      <c r="E1842" s="247" t="s">
        <v>1</v>
      </c>
      <c r="F1842" s="248" t="s">
        <v>386</v>
      </c>
      <c r="G1842" s="245"/>
      <c r="H1842" s="247" t="s">
        <v>1</v>
      </c>
      <c r="I1842" s="249"/>
      <c r="J1842" s="245"/>
      <c r="K1842" s="245"/>
      <c r="L1842" s="250"/>
      <c r="M1842" s="251"/>
      <c r="N1842" s="252"/>
      <c r="O1842" s="252"/>
      <c r="P1842" s="252"/>
      <c r="Q1842" s="252"/>
      <c r="R1842" s="252"/>
      <c r="S1842" s="252"/>
      <c r="T1842" s="25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54" t="s">
        <v>182</v>
      </c>
      <c r="AU1842" s="254" t="s">
        <v>85</v>
      </c>
      <c r="AV1842" s="13" t="s">
        <v>83</v>
      </c>
      <c r="AW1842" s="13" t="s">
        <v>34</v>
      </c>
      <c r="AX1842" s="13" t="s">
        <v>76</v>
      </c>
      <c r="AY1842" s="254" t="s">
        <v>171</v>
      </c>
    </row>
    <row r="1843" s="14" customFormat="1">
      <c r="A1843" s="14"/>
      <c r="B1843" s="255"/>
      <c r="C1843" s="256"/>
      <c r="D1843" s="246" t="s">
        <v>182</v>
      </c>
      <c r="E1843" s="257" t="s">
        <v>1</v>
      </c>
      <c r="F1843" s="258" t="s">
        <v>83</v>
      </c>
      <c r="G1843" s="256"/>
      <c r="H1843" s="259">
        <v>1</v>
      </c>
      <c r="I1843" s="260"/>
      <c r="J1843" s="256"/>
      <c r="K1843" s="256"/>
      <c r="L1843" s="261"/>
      <c r="M1843" s="262"/>
      <c r="N1843" s="263"/>
      <c r="O1843" s="263"/>
      <c r="P1843" s="263"/>
      <c r="Q1843" s="263"/>
      <c r="R1843" s="263"/>
      <c r="S1843" s="263"/>
      <c r="T1843" s="264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65" t="s">
        <v>182</v>
      </c>
      <c r="AU1843" s="265" t="s">
        <v>85</v>
      </c>
      <c r="AV1843" s="14" t="s">
        <v>85</v>
      </c>
      <c r="AW1843" s="14" t="s">
        <v>34</v>
      </c>
      <c r="AX1843" s="14" t="s">
        <v>76</v>
      </c>
      <c r="AY1843" s="265" t="s">
        <v>171</v>
      </c>
    </row>
    <row r="1844" s="2" customFormat="1" ht="16.5" customHeight="1">
      <c r="A1844" s="38"/>
      <c r="B1844" s="39"/>
      <c r="C1844" s="226" t="s">
        <v>1843</v>
      </c>
      <c r="D1844" s="226" t="s">
        <v>173</v>
      </c>
      <c r="E1844" s="227" t="s">
        <v>1844</v>
      </c>
      <c r="F1844" s="228" t="s">
        <v>1845</v>
      </c>
      <c r="G1844" s="229" t="s">
        <v>292</v>
      </c>
      <c r="H1844" s="230">
        <v>6.5599999999999996</v>
      </c>
      <c r="I1844" s="231"/>
      <c r="J1844" s="232">
        <f>ROUND(I1844*H1844,2)</f>
        <v>0</v>
      </c>
      <c r="K1844" s="228" t="s">
        <v>1</v>
      </c>
      <c r="L1844" s="44"/>
      <c r="M1844" s="233" t="s">
        <v>1</v>
      </c>
      <c r="N1844" s="234" t="s">
        <v>41</v>
      </c>
      <c r="O1844" s="91"/>
      <c r="P1844" s="235">
        <f>O1844*H1844</f>
        <v>0</v>
      </c>
      <c r="Q1844" s="235">
        <v>0.00013999999999999999</v>
      </c>
      <c r="R1844" s="235">
        <f>Q1844*H1844</f>
        <v>0.00091839999999999988</v>
      </c>
      <c r="S1844" s="235">
        <v>0</v>
      </c>
      <c r="T1844" s="236">
        <f>S1844*H1844</f>
        <v>0</v>
      </c>
      <c r="U1844" s="38"/>
      <c r="V1844" s="38"/>
      <c r="W1844" s="38"/>
      <c r="X1844" s="38"/>
      <c r="Y1844" s="38"/>
      <c r="Z1844" s="38"/>
      <c r="AA1844" s="38"/>
      <c r="AB1844" s="38"/>
      <c r="AC1844" s="38"/>
      <c r="AD1844" s="38"/>
      <c r="AE1844" s="38"/>
      <c r="AR1844" s="237" t="s">
        <v>272</v>
      </c>
      <c r="AT1844" s="237" t="s">
        <v>173</v>
      </c>
      <c r="AU1844" s="237" t="s">
        <v>85</v>
      </c>
      <c r="AY1844" s="17" t="s">
        <v>171</v>
      </c>
      <c r="BE1844" s="238">
        <f>IF(N1844="základní",J1844,0)</f>
        <v>0</v>
      </c>
      <c r="BF1844" s="238">
        <f>IF(N1844="snížená",J1844,0)</f>
        <v>0</v>
      </c>
      <c r="BG1844" s="238">
        <f>IF(N1844="zákl. přenesená",J1844,0)</f>
        <v>0</v>
      </c>
      <c r="BH1844" s="238">
        <f>IF(N1844="sníž. přenesená",J1844,0)</f>
        <v>0</v>
      </c>
      <c r="BI1844" s="238">
        <f>IF(N1844="nulová",J1844,0)</f>
        <v>0</v>
      </c>
      <c r="BJ1844" s="17" t="s">
        <v>83</v>
      </c>
      <c r="BK1844" s="238">
        <f>ROUND(I1844*H1844,2)</f>
        <v>0</v>
      </c>
      <c r="BL1844" s="17" t="s">
        <v>272</v>
      </c>
      <c r="BM1844" s="237" t="s">
        <v>1846</v>
      </c>
    </row>
    <row r="1845" s="13" customFormat="1">
      <c r="A1845" s="13"/>
      <c r="B1845" s="244"/>
      <c r="C1845" s="245"/>
      <c r="D1845" s="246" t="s">
        <v>182</v>
      </c>
      <c r="E1845" s="247" t="s">
        <v>1</v>
      </c>
      <c r="F1845" s="248" t="s">
        <v>236</v>
      </c>
      <c r="G1845" s="245"/>
      <c r="H1845" s="247" t="s">
        <v>1</v>
      </c>
      <c r="I1845" s="249"/>
      <c r="J1845" s="245"/>
      <c r="K1845" s="245"/>
      <c r="L1845" s="250"/>
      <c r="M1845" s="251"/>
      <c r="N1845" s="252"/>
      <c r="O1845" s="252"/>
      <c r="P1845" s="252"/>
      <c r="Q1845" s="252"/>
      <c r="R1845" s="252"/>
      <c r="S1845" s="252"/>
      <c r="T1845" s="25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54" t="s">
        <v>182</v>
      </c>
      <c r="AU1845" s="254" t="s">
        <v>85</v>
      </c>
      <c r="AV1845" s="13" t="s">
        <v>83</v>
      </c>
      <c r="AW1845" s="13" t="s">
        <v>34</v>
      </c>
      <c r="AX1845" s="13" t="s">
        <v>76</v>
      </c>
      <c r="AY1845" s="254" t="s">
        <v>171</v>
      </c>
    </row>
    <row r="1846" s="13" customFormat="1">
      <c r="A1846" s="13"/>
      <c r="B1846" s="244"/>
      <c r="C1846" s="245"/>
      <c r="D1846" s="246" t="s">
        <v>182</v>
      </c>
      <c r="E1846" s="247" t="s">
        <v>1</v>
      </c>
      <c r="F1846" s="248" t="s">
        <v>1533</v>
      </c>
      <c r="G1846" s="245"/>
      <c r="H1846" s="247" t="s">
        <v>1</v>
      </c>
      <c r="I1846" s="249"/>
      <c r="J1846" s="245"/>
      <c r="K1846" s="245"/>
      <c r="L1846" s="250"/>
      <c r="M1846" s="251"/>
      <c r="N1846" s="252"/>
      <c r="O1846" s="252"/>
      <c r="P1846" s="252"/>
      <c r="Q1846" s="252"/>
      <c r="R1846" s="252"/>
      <c r="S1846" s="252"/>
      <c r="T1846" s="25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54" t="s">
        <v>182</v>
      </c>
      <c r="AU1846" s="254" t="s">
        <v>85</v>
      </c>
      <c r="AV1846" s="13" t="s">
        <v>83</v>
      </c>
      <c r="AW1846" s="13" t="s">
        <v>34</v>
      </c>
      <c r="AX1846" s="13" t="s">
        <v>76</v>
      </c>
      <c r="AY1846" s="254" t="s">
        <v>171</v>
      </c>
    </row>
    <row r="1847" s="13" customFormat="1">
      <c r="A1847" s="13"/>
      <c r="B1847" s="244"/>
      <c r="C1847" s="245"/>
      <c r="D1847" s="246" t="s">
        <v>182</v>
      </c>
      <c r="E1847" s="247" t="s">
        <v>1</v>
      </c>
      <c r="F1847" s="248" t="s">
        <v>184</v>
      </c>
      <c r="G1847" s="245"/>
      <c r="H1847" s="247" t="s">
        <v>1</v>
      </c>
      <c r="I1847" s="249"/>
      <c r="J1847" s="245"/>
      <c r="K1847" s="245"/>
      <c r="L1847" s="250"/>
      <c r="M1847" s="251"/>
      <c r="N1847" s="252"/>
      <c r="O1847" s="252"/>
      <c r="P1847" s="252"/>
      <c r="Q1847" s="252"/>
      <c r="R1847" s="252"/>
      <c r="S1847" s="252"/>
      <c r="T1847" s="25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54" t="s">
        <v>182</v>
      </c>
      <c r="AU1847" s="254" t="s">
        <v>85</v>
      </c>
      <c r="AV1847" s="13" t="s">
        <v>83</v>
      </c>
      <c r="AW1847" s="13" t="s">
        <v>34</v>
      </c>
      <c r="AX1847" s="13" t="s">
        <v>76</v>
      </c>
      <c r="AY1847" s="254" t="s">
        <v>171</v>
      </c>
    </row>
    <row r="1848" s="13" customFormat="1">
      <c r="A1848" s="13"/>
      <c r="B1848" s="244"/>
      <c r="C1848" s="245"/>
      <c r="D1848" s="246" t="s">
        <v>182</v>
      </c>
      <c r="E1848" s="247" t="s">
        <v>1</v>
      </c>
      <c r="F1848" s="248" t="s">
        <v>296</v>
      </c>
      <c r="G1848" s="245"/>
      <c r="H1848" s="247" t="s">
        <v>1</v>
      </c>
      <c r="I1848" s="249"/>
      <c r="J1848" s="245"/>
      <c r="K1848" s="245"/>
      <c r="L1848" s="250"/>
      <c r="M1848" s="251"/>
      <c r="N1848" s="252"/>
      <c r="O1848" s="252"/>
      <c r="P1848" s="252"/>
      <c r="Q1848" s="252"/>
      <c r="R1848" s="252"/>
      <c r="S1848" s="252"/>
      <c r="T1848" s="25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54" t="s">
        <v>182</v>
      </c>
      <c r="AU1848" s="254" t="s">
        <v>85</v>
      </c>
      <c r="AV1848" s="13" t="s">
        <v>83</v>
      </c>
      <c r="AW1848" s="13" t="s">
        <v>34</v>
      </c>
      <c r="AX1848" s="13" t="s">
        <v>76</v>
      </c>
      <c r="AY1848" s="254" t="s">
        <v>171</v>
      </c>
    </row>
    <row r="1849" s="14" customFormat="1">
      <c r="A1849" s="14"/>
      <c r="B1849" s="255"/>
      <c r="C1849" s="256"/>
      <c r="D1849" s="246" t="s">
        <v>182</v>
      </c>
      <c r="E1849" s="257" t="s">
        <v>1</v>
      </c>
      <c r="F1849" s="258" t="s">
        <v>1735</v>
      </c>
      <c r="G1849" s="256"/>
      <c r="H1849" s="259">
        <v>6.5599999999999996</v>
      </c>
      <c r="I1849" s="260"/>
      <c r="J1849" s="256"/>
      <c r="K1849" s="256"/>
      <c r="L1849" s="261"/>
      <c r="M1849" s="262"/>
      <c r="N1849" s="263"/>
      <c r="O1849" s="263"/>
      <c r="P1849" s="263"/>
      <c r="Q1849" s="263"/>
      <c r="R1849" s="263"/>
      <c r="S1849" s="263"/>
      <c r="T1849" s="264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65" t="s">
        <v>182</v>
      </c>
      <c r="AU1849" s="265" t="s">
        <v>85</v>
      </c>
      <c r="AV1849" s="14" t="s">
        <v>85</v>
      </c>
      <c r="AW1849" s="14" t="s">
        <v>34</v>
      </c>
      <c r="AX1849" s="14" t="s">
        <v>76</v>
      </c>
      <c r="AY1849" s="265" t="s">
        <v>171</v>
      </c>
    </row>
    <row r="1850" s="2" customFormat="1" ht="16.5" customHeight="1">
      <c r="A1850" s="38"/>
      <c r="B1850" s="39"/>
      <c r="C1850" s="267" t="s">
        <v>1847</v>
      </c>
      <c r="D1850" s="267" t="s">
        <v>284</v>
      </c>
      <c r="E1850" s="268" t="s">
        <v>1848</v>
      </c>
      <c r="F1850" s="269" t="s">
        <v>1849</v>
      </c>
      <c r="G1850" s="270" t="s">
        <v>292</v>
      </c>
      <c r="H1850" s="271">
        <v>7.2160000000000002</v>
      </c>
      <c r="I1850" s="272"/>
      <c r="J1850" s="273">
        <f>ROUND(I1850*H1850,2)</f>
        <v>0</v>
      </c>
      <c r="K1850" s="269" t="s">
        <v>1</v>
      </c>
      <c r="L1850" s="274"/>
      <c r="M1850" s="275" t="s">
        <v>1</v>
      </c>
      <c r="N1850" s="276" t="s">
        <v>41</v>
      </c>
      <c r="O1850" s="91"/>
      <c r="P1850" s="235">
        <f>O1850*H1850</f>
        <v>0</v>
      </c>
      <c r="Q1850" s="235">
        <v>0.032199999999999999</v>
      </c>
      <c r="R1850" s="235">
        <f>Q1850*H1850</f>
        <v>0.23235520000000001</v>
      </c>
      <c r="S1850" s="235">
        <v>0</v>
      </c>
      <c r="T1850" s="236">
        <f>S1850*H1850</f>
        <v>0</v>
      </c>
      <c r="U1850" s="38"/>
      <c r="V1850" s="38"/>
      <c r="W1850" s="38"/>
      <c r="X1850" s="38"/>
      <c r="Y1850" s="38"/>
      <c r="Z1850" s="38"/>
      <c r="AA1850" s="38"/>
      <c r="AB1850" s="38"/>
      <c r="AC1850" s="38"/>
      <c r="AD1850" s="38"/>
      <c r="AE1850" s="38"/>
      <c r="AR1850" s="237" t="s">
        <v>381</v>
      </c>
      <c r="AT1850" s="237" t="s">
        <v>284</v>
      </c>
      <c r="AU1850" s="237" t="s">
        <v>85</v>
      </c>
      <c r="AY1850" s="17" t="s">
        <v>171</v>
      </c>
      <c r="BE1850" s="238">
        <f>IF(N1850="základní",J1850,0)</f>
        <v>0</v>
      </c>
      <c r="BF1850" s="238">
        <f>IF(N1850="snížená",J1850,0)</f>
        <v>0</v>
      </c>
      <c r="BG1850" s="238">
        <f>IF(N1850="zákl. přenesená",J1850,0)</f>
        <v>0</v>
      </c>
      <c r="BH1850" s="238">
        <f>IF(N1850="sníž. přenesená",J1850,0)</f>
        <v>0</v>
      </c>
      <c r="BI1850" s="238">
        <f>IF(N1850="nulová",J1850,0)</f>
        <v>0</v>
      </c>
      <c r="BJ1850" s="17" t="s">
        <v>83</v>
      </c>
      <c r="BK1850" s="238">
        <f>ROUND(I1850*H1850,2)</f>
        <v>0</v>
      </c>
      <c r="BL1850" s="17" t="s">
        <v>272</v>
      </c>
      <c r="BM1850" s="237" t="s">
        <v>1850</v>
      </c>
    </row>
    <row r="1851" s="14" customFormat="1">
      <c r="A1851" s="14"/>
      <c r="B1851" s="255"/>
      <c r="C1851" s="256"/>
      <c r="D1851" s="246" t="s">
        <v>182</v>
      </c>
      <c r="E1851" s="256"/>
      <c r="F1851" s="258" t="s">
        <v>1813</v>
      </c>
      <c r="G1851" s="256"/>
      <c r="H1851" s="259">
        <v>7.2160000000000002</v>
      </c>
      <c r="I1851" s="260"/>
      <c r="J1851" s="256"/>
      <c r="K1851" s="256"/>
      <c r="L1851" s="261"/>
      <c r="M1851" s="262"/>
      <c r="N1851" s="263"/>
      <c r="O1851" s="263"/>
      <c r="P1851" s="263"/>
      <c r="Q1851" s="263"/>
      <c r="R1851" s="263"/>
      <c r="S1851" s="263"/>
      <c r="T1851" s="264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T1851" s="265" t="s">
        <v>182</v>
      </c>
      <c r="AU1851" s="265" t="s">
        <v>85</v>
      </c>
      <c r="AV1851" s="14" t="s">
        <v>85</v>
      </c>
      <c r="AW1851" s="14" t="s">
        <v>4</v>
      </c>
      <c r="AX1851" s="14" t="s">
        <v>83</v>
      </c>
      <c r="AY1851" s="265" t="s">
        <v>171</v>
      </c>
    </row>
    <row r="1852" s="2" customFormat="1" ht="33" customHeight="1">
      <c r="A1852" s="38"/>
      <c r="B1852" s="39"/>
      <c r="C1852" s="226" t="s">
        <v>1851</v>
      </c>
      <c r="D1852" s="226" t="s">
        <v>173</v>
      </c>
      <c r="E1852" s="227" t="s">
        <v>1852</v>
      </c>
      <c r="F1852" s="228" t="s">
        <v>1853</v>
      </c>
      <c r="G1852" s="229" t="s">
        <v>292</v>
      </c>
      <c r="H1852" s="230">
        <v>138.09999999999999</v>
      </c>
      <c r="I1852" s="231"/>
      <c r="J1852" s="232">
        <f>ROUND(I1852*H1852,2)</f>
        <v>0</v>
      </c>
      <c r="K1852" s="228" t="s">
        <v>177</v>
      </c>
      <c r="L1852" s="44"/>
      <c r="M1852" s="233" t="s">
        <v>1</v>
      </c>
      <c r="N1852" s="234" t="s">
        <v>41</v>
      </c>
      <c r="O1852" s="91"/>
      <c r="P1852" s="235">
        <f>O1852*H1852</f>
        <v>0</v>
      </c>
      <c r="Q1852" s="235">
        <v>0.0070499999999999998</v>
      </c>
      <c r="R1852" s="235">
        <f>Q1852*H1852</f>
        <v>0.97360499999999994</v>
      </c>
      <c r="S1852" s="235">
        <v>0</v>
      </c>
      <c r="T1852" s="236">
        <f>S1852*H1852</f>
        <v>0</v>
      </c>
      <c r="U1852" s="38"/>
      <c r="V1852" s="38"/>
      <c r="W1852" s="38"/>
      <c r="X1852" s="38"/>
      <c r="Y1852" s="38"/>
      <c r="Z1852" s="38"/>
      <c r="AA1852" s="38"/>
      <c r="AB1852" s="38"/>
      <c r="AC1852" s="38"/>
      <c r="AD1852" s="38"/>
      <c r="AE1852" s="38"/>
      <c r="AR1852" s="237" t="s">
        <v>272</v>
      </c>
      <c r="AT1852" s="237" t="s">
        <v>173</v>
      </c>
      <c r="AU1852" s="237" t="s">
        <v>85</v>
      </c>
      <c r="AY1852" s="17" t="s">
        <v>171</v>
      </c>
      <c r="BE1852" s="238">
        <f>IF(N1852="základní",J1852,0)</f>
        <v>0</v>
      </c>
      <c r="BF1852" s="238">
        <f>IF(N1852="snížená",J1852,0)</f>
        <v>0</v>
      </c>
      <c r="BG1852" s="238">
        <f>IF(N1852="zákl. přenesená",J1852,0)</f>
        <v>0</v>
      </c>
      <c r="BH1852" s="238">
        <f>IF(N1852="sníž. přenesená",J1852,0)</f>
        <v>0</v>
      </c>
      <c r="BI1852" s="238">
        <f>IF(N1852="nulová",J1852,0)</f>
        <v>0</v>
      </c>
      <c r="BJ1852" s="17" t="s">
        <v>83</v>
      </c>
      <c r="BK1852" s="238">
        <f>ROUND(I1852*H1852,2)</f>
        <v>0</v>
      </c>
      <c r="BL1852" s="17" t="s">
        <v>272</v>
      </c>
      <c r="BM1852" s="237" t="s">
        <v>1854</v>
      </c>
    </row>
    <row r="1853" s="2" customFormat="1">
      <c r="A1853" s="38"/>
      <c r="B1853" s="39"/>
      <c r="C1853" s="40"/>
      <c r="D1853" s="239" t="s">
        <v>180</v>
      </c>
      <c r="E1853" s="40"/>
      <c r="F1853" s="240" t="s">
        <v>1855</v>
      </c>
      <c r="G1853" s="40"/>
      <c r="H1853" s="40"/>
      <c r="I1853" s="241"/>
      <c r="J1853" s="40"/>
      <c r="K1853" s="40"/>
      <c r="L1853" s="44"/>
      <c r="M1853" s="242"/>
      <c r="N1853" s="243"/>
      <c r="O1853" s="91"/>
      <c r="P1853" s="91"/>
      <c r="Q1853" s="91"/>
      <c r="R1853" s="91"/>
      <c r="S1853" s="91"/>
      <c r="T1853" s="92"/>
      <c r="U1853" s="38"/>
      <c r="V1853" s="38"/>
      <c r="W1853" s="38"/>
      <c r="X1853" s="38"/>
      <c r="Y1853" s="38"/>
      <c r="Z1853" s="38"/>
      <c r="AA1853" s="38"/>
      <c r="AB1853" s="38"/>
      <c r="AC1853" s="38"/>
      <c r="AD1853" s="38"/>
      <c r="AE1853" s="38"/>
      <c r="AT1853" s="17" t="s">
        <v>180</v>
      </c>
      <c r="AU1853" s="17" t="s">
        <v>85</v>
      </c>
    </row>
    <row r="1854" s="13" customFormat="1">
      <c r="A1854" s="13"/>
      <c r="B1854" s="244"/>
      <c r="C1854" s="245"/>
      <c r="D1854" s="246" t="s">
        <v>182</v>
      </c>
      <c r="E1854" s="247" t="s">
        <v>1</v>
      </c>
      <c r="F1854" s="248" t="s">
        <v>183</v>
      </c>
      <c r="G1854" s="245"/>
      <c r="H1854" s="247" t="s">
        <v>1</v>
      </c>
      <c r="I1854" s="249"/>
      <c r="J1854" s="245"/>
      <c r="K1854" s="245"/>
      <c r="L1854" s="250"/>
      <c r="M1854" s="251"/>
      <c r="N1854" s="252"/>
      <c r="O1854" s="252"/>
      <c r="P1854" s="252"/>
      <c r="Q1854" s="252"/>
      <c r="R1854" s="252"/>
      <c r="S1854" s="252"/>
      <c r="T1854" s="25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54" t="s">
        <v>182</v>
      </c>
      <c r="AU1854" s="254" t="s">
        <v>85</v>
      </c>
      <c r="AV1854" s="13" t="s">
        <v>83</v>
      </c>
      <c r="AW1854" s="13" t="s">
        <v>34</v>
      </c>
      <c r="AX1854" s="13" t="s">
        <v>76</v>
      </c>
      <c r="AY1854" s="254" t="s">
        <v>171</v>
      </c>
    </row>
    <row r="1855" s="13" customFormat="1">
      <c r="A1855" s="13"/>
      <c r="B1855" s="244"/>
      <c r="C1855" s="245"/>
      <c r="D1855" s="246" t="s">
        <v>182</v>
      </c>
      <c r="E1855" s="247" t="s">
        <v>1</v>
      </c>
      <c r="F1855" s="248" t="s">
        <v>184</v>
      </c>
      <c r="G1855" s="245"/>
      <c r="H1855" s="247" t="s">
        <v>1</v>
      </c>
      <c r="I1855" s="249"/>
      <c r="J1855" s="245"/>
      <c r="K1855" s="245"/>
      <c r="L1855" s="250"/>
      <c r="M1855" s="251"/>
      <c r="N1855" s="252"/>
      <c r="O1855" s="252"/>
      <c r="P1855" s="252"/>
      <c r="Q1855" s="252"/>
      <c r="R1855" s="252"/>
      <c r="S1855" s="252"/>
      <c r="T1855" s="25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T1855" s="254" t="s">
        <v>182</v>
      </c>
      <c r="AU1855" s="254" t="s">
        <v>85</v>
      </c>
      <c r="AV1855" s="13" t="s">
        <v>83</v>
      </c>
      <c r="AW1855" s="13" t="s">
        <v>34</v>
      </c>
      <c r="AX1855" s="13" t="s">
        <v>76</v>
      </c>
      <c r="AY1855" s="254" t="s">
        <v>171</v>
      </c>
    </row>
    <row r="1856" s="13" customFormat="1">
      <c r="A1856" s="13"/>
      <c r="B1856" s="244"/>
      <c r="C1856" s="245"/>
      <c r="D1856" s="246" t="s">
        <v>182</v>
      </c>
      <c r="E1856" s="247" t="s">
        <v>1</v>
      </c>
      <c r="F1856" s="248" t="s">
        <v>386</v>
      </c>
      <c r="G1856" s="245"/>
      <c r="H1856" s="247" t="s">
        <v>1</v>
      </c>
      <c r="I1856" s="249"/>
      <c r="J1856" s="245"/>
      <c r="K1856" s="245"/>
      <c r="L1856" s="250"/>
      <c r="M1856" s="251"/>
      <c r="N1856" s="252"/>
      <c r="O1856" s="252"/>
      <c r="P1856" s="252"/>
      <c r="Q1856" s="252"/>
      <c r="R1856" s="252"/>
      <c r="S1856" s="252"/>
      <c r="T1856" s="25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T1856" s="254" t="s">
        <v>182</v>
      </c>
      <c r="AU1856" s="254" t="s">
        <v>85</v>
      </c>
      <c r="AV1856" s="13" t="s">
        <v>83</v>
      </c>
      <c r="AW1856" s="13" t="s">
        <v>34</v>
      </c>
      <c r="AX1856" s="13" t="s">
        <v>76</v>
      </c>
      <c r="AY1856" s="254" t="s">
        <v>171</v>
      </c>
    </row>
    <row r="1857" s="14" customFormat="1">
      <c r="A1857" s="14"/>
      <c r="B1857" s="255"/>
      <c r="C1857" s="256"/>
      <c r="D1857" s="246" t="s">
        <v>182</v>
      </c>
      <c r="E1857" s="257" t="s">
        <v>1</v>
      </c>
      <c r="F1857" s="258" t="s">
        <v>1856</v>
      </c>
      <c r="G1857" s="256"/>
      <c r="H1857" s="259">
        <v>15</v>
      </c>
      <c r="I1857" s="260"/>
      <c r="J1857" s="256"/>
      <c r="K1857" s="256"/>
      <c r="L1857" s="261"/>
      <c r="M1857" s="262"/>
      <c r="N1857" s="263"/>
      <c r="O1857" s="263"/>
      <c r="P1857" s="263"/>
      <c r="Q1857" s="263"/>
      <c r="R1857" s="263"/>
      <c r="S1857" s="263"/>
      <c r="T1857" s="264"/>
      <c r="U1857" s="14"/>
      <c r="V1857" s="14"/>
      <c r="W1857" s="14"/>
      <c r="X1857" s="14"/>
      <c r="Y1857" s="14"/>
      <c r="Z1857" s="14"/>
      <c r="AA1857" s="14"/>
      <c r="AB1857" s="14"/>
      <c r="AC1857" s="14"/>
      <c r="AD1857" s="14"/>
      <c r="AE1857" s="14"/>
      <c r="AT1857" s="265" t="s">
        <v>182</v>
      </c>
      <c r="AU1857" s="265" t="s">
        <v>85</v>
      </c>
      <c r="AV1857" s="14" t="s">
        <v>85</v>
      </c>
      <c r="AW1857" s="14" t="s">
        <v>34</v>
      </c>
      <c r="AX1857" s="14" t="s">
        <v>76</v>
      </c>
      <c r="AY1857" s="265" t="s">
        <v>171</v>
      </c>
    </row>
    <row r="1858" s="14" customFormat="1">
      <c r="A1858" s="14"/>
      <c r="B1858" s="255"/>
      <c r="C1858" s="256"/>
      <c r="D1858" s="246" t="s">
        <v>182</v>
      </c>
      <c r="E1858" s="257" t="s">
        <v>1</v>
      </c>
      <c r="F1858" s="258" t="s">
        <v>1857</v>
      </c>
      <c r="G1858" s="256"/>
      <c r="H1858" s="259">
        <v>11.6</v>
      </c>
      <c r="I1858" s="260"/>
      <c r="J1858" s="256"/>
      <c r="K1858" s="256"/>
      <c r="L1858" s="261"/>
      <c r="M1858" s="262"/>
      <c r="N1858" s="263"/>
      <c r="O1858" s="263"/>
      <c r="P1858" s="263"/>
      <c r="Q1858" s="263"/>
      <c r="R1858" s="263"/>
      <c r="S1858" s="263"/>
      <c r="T1858" s="264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T1858" s="265" t="s">
        <v>182</v>
      </c>
      <c r="AU1858" s="265" t="s">
        <v>85</v>
      </c>
      <c r="AV1858" s="14" t="s">
        <v>85</v>
      </c>
      <c r="AW1858" s="14" t="s">
        <v>34</v>
      </c>
      <c r="AX1858" s="14" t="s">
        <v>76</v>
      </c>
      <c r="AY1858" s="265" t="s">
        <v>171</v>
      </c>
    </row>
    <row r="1859" s="14" customFormat="1">
      <c r="A1859" s="14"/>
      <c r="B1859" s="255"/>
      <c r="C1859" s="256"/>
      <c r="D1859" s="246" t="s">
        <v>182</v>
      </c>
      <c r="E1859" s="257" t="s">
        <v>1</v>
      </c>
      <c r="F1859" s="258" t="s">
        <v>1858</v>
      </c>
      <c r="G1859" s="256"/>
      <c r="H1859" s="259">
        <v>18.600000000000001</v>
      </c>
      <c r="I1859" s="260"/>
      <c r="J1859" s="256"/>
      <c r="K1859" s="256"/>
      <c r="L1859" s="261"/>
      <c r="M1859" s="262"/>
      <c r="N1859" s="263"/>
      <c r="O1859" s="263"/>
      <c r="P1859" s="263"/>
      <c r="Q1859" s="263"/>
      <c r="R1859" s="263"/>
      <c r="S1859" s="263"/>
      <c r="T1859" s="264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T1859" s="265" t="s">
        <v>182</v>
      </c>
      <c r="AU1859" s="265" t="s">
        <v>85</v>
      </c>
      <c r="AV1859" s="14" t="s">
        <v>85</v>
      </c>
      <c r="AW1859" s="14" t="s">
        <v>34</v>
      </c>
      <c r="AX1859" s="14" t="s">
        <v>76</v>
      </c>
      <c r="AY1859" s="265" t="s">
        <v>171</v>
      </c>
    </row>
    <row r="1860" s="14" customFormat="1">
      <c r="A1860" s="14"/>
      <c r="B1860" s="255"/>
      <c r="C1860" s="256"/>
      <c r="D1860" s="246" t="s">
        <v>182</v>
      </c>
      <c r="E1860" s="257" t="s">
        <v>1</v>
      </c>
      <c r="F1860" s="258" t="s">
        <v>1859</v>
      </c>
      <c r="G1860" s="256"/>
      <c r="H1860" s="259">
        <v>14.4</v>
      </c>
      <c r="I1860" s="260"/>
      <c r="J1860" s="256"/>
      <c r="K1860" s="256"/>
      <c r="L1860" s="261"/>
      <c r="M1860" s="262"/>
      <c r="N1860" s="263"/>
      <c r="O1860" s="263"/>
      <c r="P1860" s="263"/>
      <c r="Q1860" s="263"/>
      <c r="R1860" s="263"/>
      <c r="S1860" s="263"/>
      <c r="T1860" s="264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T1860" s="265" t="s">
        <v>182</v>
      </c>
      <c r="AU1860" s="265" t="s">
        <v>85</v>
      </c>
      <c r="AV1860" s="14" t="s">
        <v>85</v>
      </c>
      <c r="AW1860" s="14" t="s">
        <v>34</v>
      </c>
      <c r="AX1860" s="14" t="s">
        <v>76</v>
      </c>
      <c r="AY1860" s="265" t="s">
        <v>171</v>
      </c>
    </row>
    <row r="1861" s="14" customFormat="1">
      <c r="A1861" s="14"/>
      <c r="B1861" s="255"/>
      <c r="C1861" s="256"/>
      <c r="D1861" s="246" t="s">
        <v>182</v>
      </c>
      <c r="E1861" s="257" t="s">
        <v>1</v>
      </c>
      <c r="F1861" s="258" t="s">
        <v>1860</v>
      </c>
      <c r="G1861" s="256"/>
      <c r="H1861" s="259">
        <v>45</v>
      </c>
      <c r="I1861" s="260"/>
      <c r="J1861" s="256"/>
      <c r="K1861" s="256"/>
      <c r="L1861" s="261"/>
      <c r="M1861" s="262"/>
      <c r="N1861" s="263"/>
      <c r="O1861" s="263"/>
      <c r="P1861" s="263"/>
      <c r="Q1861" s="263"/>
      <c r="R1861" s="263"/>
      <c r="S1861" s="263"/>
      <c r="T1861" s="264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65" t="s">
        <v>182</v>
      </c>
      <c r="AU1861" s="265" t="s">
        <v>85</v>
      </c>
      <c r="AV1861" s="14" t="s">
        <v>85</v>
      </c>
      <c r="AW1861" s="14" t="s">
        <v>34</v>
      </c>
      <c r="AX1861" s="14" t="s">
        <v>76</v>
      </c>
      <c r="AY1861" s="265" t="s">
        <v>171</v>
      </c>
    </row>
    <row r="1862" s="14" customFormat="1">
      <c r="A1862" s="14"/>
      <c r="B1862" s="255"/>
      <c r="C1862" s="256"/>
      <c r="D1862" s="246" t="s">
        <v>182</v>
      </c>
      <c r="E1862" s="257" t="s">
        <v>1</v>
      </c>
      <c r="F1862" s="258" t="s">
        <v>1861</v>
      </c>
      <c r="G1862" s="256"/>
      <c r="H1862" s="259">
        <v>4.5</v>
      </c>
      <c r="I1862" s="260"/>
      <c r="J1862" s="256"/>
      <c r="K1862" s="256"/>
      <c r="L1862" s="261"/>
      <c r="M1862" s="262"/>
      <c r="N1862" s="263"/>
      <c r="O1862" s="263"/>
      <c r="P1862" s="263"/>
      <c r="Q1862" s="263"/>
      <c r="R1862" s="263"/>
      <c r="S1862" s="263"/>
      <c r="T1862" s="264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T1862" s="265" t="s">
        <v>182</v>
      </c>
      <c r="AU1862" s="265" t="s">
        <v>85</v>
      </c>
      <c r="AV1862" s="14" t="s">
        <v>85</v>
      </c>
      <c r="AW1862" s="14" t="s">
        <v>34</v>
      </c>
      <c r="AX1862" s="14" t="s">
        <v>76</v>
      </c>
      <c r="AY1862" s="265" t="s">
        <v>171</v>
      </c>
    </row>
    <row r="1863" s="14" customFormat="1">
      <c r="A1863" s="14"/>
      <c r="B1863" s="255"/>
      <c r="C1863" s="256"/>
      <c r="D1863" s="246" t="s">
        <v>182</v>
      </c>
      <c r="E1863" s="257" t="s">
        <v>1</v>
      </c>
      <c r="F1863" s="258" t="s">
        <v>1862</v>
      </c>
      <c r="G1863" s="256"/>
      <c r="H1863" s="259">
        <v>29</v>
      </c>
      <c r="I1863" s="260"/>
      <c r="J1863" s="256"/>
      <c r="K1863" s="256"/>
      <c r="L1863" s="261"/>
      <c r="M1863" s="262"/>
      <c r="N1863" s="263"/>
      <c r="O1863" s="263"/>
      <c r="P1863" s="263"/>
      <c r="Q1863" s="263"/>
      <c r="R1863" s="263"/>
      <c r="S1863" s="263"/>
      <c r="T1863" s="264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65" t="s">
        <v>182</v>
      </c>
      <c r="AU1863" s="265" t="s">
        <v>85</v>
      </c>
      <c r="AV1863" s="14" t="s">
        <v>85</v>
      </c>
      <c r="AW1863" s="14" t="s">
        <v>34</v>
      </c>
      <c r="AX1863" s="14" t="s">
        <v>76</v>
      </c>
      <c r="AY1863" s="265" t="s">
        <v>171</v>
      </c>
    </row>
    <row r="1864" s="2" customFormat="1" ht="37.8" customHeight="1">
      <c r="A1864" s="38"/>
      <c r="B1864" s="39"/>
      <c r="C1864" s="267" t="s">
        <v>1863</v>
      </c>
      <c r="D1864" s="267" t="s">
        <v>284</v>
      </c>
      <c r="E1864" s="268" t="s">
        <v>1864</v>
      </c>
      <c r="F1864" s="269" t="s">
        <v>1865</v>
      </c>
      <c r="G1864" s="270" t="s">
        <v>292</v>
      </c>
      <c r="H1864" s="271">
        <v>140.28</v>
      </c>
      <c r="I1864" s="272"/>
      <c r="J1864" s="273">
        <f>ROUND(I1864*H1864,2)</f>
        <v>0</v>
      </c>
      <c r="K1864" s="269" t="s">
        <v>177</v>
      </c>
      <c r="L1864" s="274"/>
      <c r="M1864" s="275" t="s">
        <v>1</v>
      </c>
      <c r="N1864" s="276" t="s">
        <v>41</v>
      </c>
      <c r="O1864" s="91"/>
      <c r="P1864" s="235">
        <f>O1864*H1864</f>
        <v>0</v>
      </c>
      <c r="Q1864" s="235">
        <v>0.0016000000000000001</v>
      </c>
      <c r="R1864" s="235">
        <f>Q1864*H1864</f>
        <v>0.22444800000000001</v>
      </c>
      <c r="S1864" s="235">
        <v>0</v>
      </c>
      <c r="T1864" s="236">
        <f>S1864*H1864</f>
        <v>0</v>
      </c>
      <c r="U1864" s="38"/>
      <c r="V1864" s="38"/>
      <c r="W1864" s="38"/>
      <c r="X1864" s="38"/>
      <c r="Y1864" s="38"/>
      <c r="Z1864" s="38"/>
      <c r="AA1864" s="38"/>
      <c r="AB1864" s="38"/>
      <c r="AC1864" s="38"/>
      <c r="AD1864" s="38"/>
      <c r="AE1864" s="38"/>
      <c r="AR1864" s="237" t="s">
        <v>381</v>
      </c>
      <c r="AT1864" s="237" t="s">
        <v>284</v>
      </c>
      <c r="AU1864" s="237" t="s">
        <v>85</v>
      </c>
      <c r="AY1864" s="17" t="s">
        <v>171</v>
      </c>
      <c r="BE1864" s="238">
        <f>IF(N1864="základní",J1864,0)</f>
        <v>0</v>
      </c>
      <c r="BF1864" s="238">
        <f>IF(N1864="snížená",J1864,0)</f>
        <v>0</v>
      </c>
      <c r="BG1864" s="238">
        <f>IF(N1864="zákl. přenesená",J1864,0)</f>
        <v>0</v>
      </c>
      <c r="BH1864" s="238">
        <f>IF(N1864="sníž. přenesená",J1864,0)</f>
        <v>0</v>
      </c>
      <c r="BI1864" s="238">
        <f>IF(N1864="nulová",J1864,0)</f>
        <v>0</v>
      </c>
      <c r="BJ1864" s="17" t="s">
        <v>83</v>
      </c>
      <c r="BK1864" s="238">
        <f>ROUND(I1864*H1864,2)</f>
        <v>0</v>
      </c>
      <c r="BL1864" s="17" t="s">
        <v>272</v>
      </c>
      <c r="BM1864" s="237" t="s">
        <v>1866</v>
      </c>
    </row>
    <row r="1865" s="13" customFormat="1">
      <c r="A1865" s="13"/>
      <c r="B1865" s="244"/>
      <c r="C1865" s="245"/>
      <c r="D1865" s="246" t="s">
        <v>182</v>
      </c>
      <c r="E1865" s="247" t="s">
        <v>1</v>
      </c>
      <c r="F1865" s="248" t="s">
        <v>183</v>
      </c>
      <c r="G1865" s="245"/>
      <c r="H1865" s="247" t="s">
        <v>1</v>
      </c>
      <c r="I1865" s="249"/>
      <c r="J1865" s="245"/>
      <c r="K1865" s="245"/>
      <c r="L1865" s="250"/>
      <c r="M1865" s="251"/>
      <c r="N1865" s="252"/>
      <c r="O1865" s="252"/>
      <c r="P1865" s="252"/>
      <c r="Q1865" s="252"/>
      <c r="R1865" s="252"/>
      <c r="S1865" s="252"/>
      <c r="T1865" s="25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T1865" s="254" t="s">
        <v>182</v>
      </c>
      <c r="AU1865" s="254" t="s">
        <v>85</v>
      </c>
      <c r="AV1865" s="13" t="s">
        <v>83</v>
      </c>
      <c r="AW1865" s="13" t="s">
        <v>34</v>
      </c>
      <c r="AX1865" s="13" t="s">
        <v>76</v>
      </c>
      <c r="AY1865" s="254" t="s">
        <v>171</v>
      </c>
    </row>
    <row r="1866" s="13" customFormat="1">
      <c r="A1866" s="13"/>
      <c r="B1866" s="244"/>
      <c r="C1866" s="245"/>
      <c r="D1866" s="246" t="s">
        <v>182</v>
      </c>
      <c r="E1866" s="247" t="s">
        <v>1</v>
      </c>
      <c r="F1866" s="248" t="s">
        <v>184</v>
      </c>
      <c r="G1866" s="245"/>
      <c r="H1866" s="247" t="s">
        <v>1</v>
      </c>
      <c r="I1866" s="249"/>
      <c r="J1866" s="245"/>
      <c r="K1866" s="245"/>
      <c r="L1866" s="250"/>
      <c r="M1866" s="251"/>
      <c r="N1866" s="252"/>
      <c r="O1866" s="252"/>
      <c r="P1866" s="252"/>
      <c r="Q1866" s="252"/>
      <c r="R1866" s="252"/>
      <c r="S1866" s="252"/>
      <c r="T1866" s="25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54" t="s">
        <v>182</v>
      </c>
      <c r="AU1866" s="254" t="s">
        <v>85</v>
      </c>
      <c r="AV1866" s="13" t="s">
        <v>83</v>
      </c>
      <c r="AW1866" s="13" t="s">
        <v>34</v>
      </c>
      <c r="AX1866" s="13" t="s">
        <v>76</v>
      </c>
      <c r="AY1866" s="254" t="s">
        <v>171</v>
      </c>
    </row>
    <row r="1867" s="13" customFormat="1">
      <c r="A1867" s="13"/>
      <c r="B1867" s="244"/>
      <c r="C1867" s="245"/>
      <c r="D1867" s="246" t="s">
        <v>182</v>
      </c>
      <c r="E1867" s="247" t="s">
        <v>1</v>
      </c>
      <c r="F1867" s="248" t="s">
        <v>386</v>
      </c>
      <c r="G1867" s="245"/>
      <c r="H1867" s="247" t="s">
        <v>1</v>
      </c>
      <c r="I1867" s="249"/>
      <c r="J1867" s="245"/>
      <c r="K1867" s="245"/>
      <c r="L1867" s="250"/>
      <c r="M1867" s="251"/>
      <c r="N1867" s="252"/>
      <c r="O1867" s="252"/>
      <c r="P1867" s="252"/>
      <c r="Q1867" s="252"/>
      <c r="R1867" s="252"/>
      <c r="S1867" s="252"/>
      <c r="T1867" s="25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54" t="s">
        <v>182</v>
      </c>
      <c r="AU1867" s="254" t="s">
        <v>85</v>
      </c>
      <c r="AV1867" s="13" t="s">
        <v>83</v>
      </c>
      <c r="AW1867" s="13" t="s">
        <v>34</v>
      </c>
      <c r="AX1867" s="13" t="s">
        <v>76</v>
      </c>
      <c r="AY1867" s="254" t="s">
        <v>171</v>
      </c>
    </row>
    <row r="1868" s="14" customFormat="1">
      <c r="A1868" s="14"/>
      <c r="B1868" s="255"/>
      <c r="C1868" s="256"/>
      <c r="D1868" s="246" t="s">
        <v>182</v>
      </c>
      <c r="E1868" s="257" t="s">
        <v>1</v>
      </c>
      <c r="F1868" s="258" t="s">
        <v>1856</v>
      </c>
      <c r="G1868" s="256"/>
      <c r="H1868" s="259">
        <v>15</v>
      </c>
      <c r="I1868" s="260"/>
      <c r="J1868" s="256"/>
      <c r="K1868" s="256"/>
      <c r="L1868" s="261"/>
      <c r="M1868" s="262"/>
      <c r="N1868" s="263"/>
      <c r="O1868" s="263"/>
      <c r="P1868" s="263"/>
      <c r="Q1868" s="263"/>
      <c r="R1868" s="263"/>
      <c r="S1868" s="263"/>
      <c r="T1868" s="264"/>
      <c r="U1868" s="14"/>
      <c r="V1868" s="14"/>
      <c r="W1868" s="14"/>
      <c r="X1868" s="14"/>
      <c r="Y1868" s="14"/>
      <c r="Z1868" s="14"/>
      <c r="AA1868" s="14"/>
      <c r="AB1868" s="14"/>
      <c r="AC1868" s="14"/>
      <c r="AD1868" s="14"/>
      <c r="AE1868" s="14"/>
      <c r="AT1868" s="265" t="s">
        <v>182</v>
      </c>
      <c r="AU1868" s="265" t="s">
        <v>85</v>
      </c>
      <c r="AV1868" s="14" t="s">
        <v>85</v>
      </c>
      <c r="AW1868" s="14" t="s">
        <v>34</v>
      </c>
      <c r="AX1868" s="14" t="s">
        <v>76</v>
      </c>
      <c r="AY1868" s="265" t="s">
        <v>171</v>
      </c>
    </row>
    <row r="1869" s="14" customFormat="1">
      <c r="A1869" s="14"/>
      <c r="B1869" s="255"/>
      <c r="C1869" s="256"/>
      <c r="D1869" s="246" t="s">
        <v>182</v>
      </c>
      <c r="E1869" s="257" t="s">
        <v>1</v>
      </c>
      <c r="F1869" s="258" t="s">
        <v>1857</v>
      </c>
      <c r="G1869" s="256"/>
      <c r="H1869" s="259">
        <v>11.6</v>
      </c>
      <c r="I1869" s="260"/>
      <c r="J1869" s="256"/>
      <c r="K1869" s="256"/>
      <c r="L1869" s="261"/>
      <c r="M1869" s="262"/>
      <c r="N1869" s="263"/>
      <c r="O1869" s="263"/>
      <c r="P1869" s="263"/>
      <c r="Q1869" s="263"/>
      <c r="R1869" s="263"/>
      <c r="S1869" s="263"/>
      <c r="T1869" s="264"/>
      <c r="U1869" s="14"/>
      <c r="V1869" s="14"/>
      <c r="W1869" s="14"/>
      <c r="X1869" s="14"/>
      <c r="Y1869" s="14"/>
      <c r="Z1869" s="14"/>
      <c r="AA1869" s="14"/>
      <c r="AB1869" s="14"/>
      <c r="AC1869" s="14"/>
      <c r="AD1869" s="14"/>
      <c r="AE1869" s="14"/>
      <c r="AT1869" s="265" t="s">
        <v>182</v>
      </c>
      <c r="AU1869" s="265" t="s">
        <v>85</v>
      </c>
      <c r="AV1869" s="14" t="s">
        <v>85</v>
      </c>
      <c r="AW1869" s="14" t="s">
        <v>34</v>
      </c>
      <c r="AX1869" s="14" t="s">
        <v>76</v>
      </c>
      <c r="AY1869" s="265" t="s">
        <v>171</v>
      </c>
    </row>
    <row r="1870" s="14" customFormat="1">
      <c r="A1870" s="14"/>
      <c r="B1870" s="255"/>
      <c r="C1870" s="256"/>
      <c r="D1870" s="246" t="s">
        <v>182</v>
      </c>
      <c r="E1870" s="257" t="s">
        <v>1</v>
      </c>
      <c r="F1870" s="258" t="s">
        <v>1858</v>
      </c>
      <c r="G1870" s="256"/>
      <c r="H1870" s="259">
        <v>18.600000000000001</v>
      </c>
      <c r="I1870" s="260"/>
      <c r="J1870" s="256"/>
      <c r="K1870" s="256"/>
      <c r="L1870" s="261"/>
      <c r="M1870" s="262"/>
      <c r="N1870" s="263"/>
      <c r="O1870" s="263"/>
      <c r="P1870" s="263"/>
      <c r="Q1870" s="263"/>
      <c r="R1870" s="263"/>
      <c r="S1870" s="263"/>
      <c r="T1870" s="264"/>
      <c r="U1870" s="14"/>
      <c r="V1870" s="14"/>
      <c r="W1870" s="14"/>
      <c r="X1870" s="14"/>
      <c r="Y1870" s="14"/>
      <c r="Z1870" s="14"/>
      <c r="AA1870" s="14"/>
      <c r="AB1870" s="14"/>
      <c r="AC1870" s="14"/>
      <c r="AD1870" s="14"/>
      <c r="AE1870" s="14"/>
      <c r="AT1870" s="265" t="s">
        <v>182</v>
      </c>
      <c r="AU1870" s="265" t="s">
        <v>85</v>
      </c>
      <c r="AV1870" s="14" t="s">
        <v>85</v>
      </c>
      <c r="AW1870" s="14" t="s">
        <v>34</v>
      </c>
      <c r="AX1870" s="14" t="s">
        <v>76</v>
      </c>
      <c r="AY1870" s="265" t="s">
        <v>171</v>
      </c>
    </row>
    <row r="1871" s="14" customFormat="1">
      <c r="A1871" s="14"/>
      <c r="B1871" s="255"/>
      <c r="C1871" s="256"/>
      <c r="D1871" s="246" t="s">
        <v>182</v>
      </c>
      <c r="E1871" s="257" t="s">
        <v>1</v>
      </c>
      <c r="F1871" s="258" t="s">
        <v>1859</v>
      </c>
      <c r="G1871" s="256"/>
      <c r="H1871" s="259">
        <v>14.4</v>
      </c>
      <c r="I1871" s="260"/>
      <c r="J1871" s="256"/>
      <c r="K1871" s="256"/>
      <c r="L1871" s="261"/>
      <c r="M1871" s="262"/>
      <c r="N1871" s="263"/>
      <c r="O1871" s="263"/>
      <c r="P1871" s="263"/>
      <c r="Q1871" s="263"/>
      <c r="R1871" s="263"/>
      <c r="S1871" s="263"/>
      <c r="T1871" s="264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65" t="s">
        <v>182</v>
      </c>
      <c r="AU1871" s="265" t="s">
        <v>85</v>
      </c>
      <c r="AV1871" s="14" t="s">
        <v>85</v>
      </c>
      <c r="AW1871" s="14" t="s">
        <v>34</v>
      </c>
      <c r="AX1871" s="14" t="s">
        <v>76</v>
      </c>
      <c r="AY1871" s="265" t="s">
        <v>171</v>
      </c>
    </row>
    <row r="1872" s="14" customFormat="1">
      <c r="A1872" s="14"/>
      <c r="B1872" s="255"/>
      <c r="C1872" s="256"/>
      <c r="D1872" s="246" t="s">
        <v>182</v>
      </c>
      <c r="E1872" s="257" t="s">
        <v>1</v>
      </c>
      <c r="F1872" s="258" t="s">
        <v>1860</v>
      </c>
      <c r="G1872" s="256"/>
      <c r="H1872" s="259">
        <v>45</v>
      </c>
      <c r="I1872" s="260"/>
      <c r="J1872" s="256"/>
      <c r="K1872" s="256"/>
      <c r="L1872" s="261"/>
      <c r="M1872" s="262"/>
      <c r="N1872" s="263"/>
      <c r="O1872" s="263"/>
      <c r="P1872" s="263"/>
      <c r="Q1872" s="263"/>
      <c r="R1872" s="263"/>
      <c r="S1872" s="263"/>
      <c r="T1872" s="264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65" t="s">
        <v>182</v>
      </c>
      <c r="AU1872" s="265" t="s">
        <v>85</v>
      </c>
      <c r="AV1872" s="14" t="s">
        <v>85</v>
      </c>
      <c r="AW1872" s="14" t="s">
        <v>34</v>
      </c>
      <c r="AX1872" s="14" t="s">
        <v>76</v>
      </c>
      <c r="AY1872" s="265" t="s">
        <v>171</v>
      </c>
    </row>
    <row r="1873" s="14" customFormat="1">
      <c r="A1873" s="14"/>
      <c r="B1873" s="255"/>
      <c r="C1873" s="256"/>
      <c r="D1873" s="246" t="s">
        <v>182</v>
      </c>
      <c r="E1873" s="257" t="s">
        <v>1</v>
      </c>
      <c r="F1873" s="258" t="s">
        <v>1862</v>
      </c>
      <c r="G1873" s="256"/>
      <c r="H1873" s="259">
        <v>29</v>
      </c>
      <c r="I1873" s="260"/>
      <c r="J1873" s="256"/>
      <c r="K1873" s="256"/>
      <c r="L1873" s="261"/>
      <c r="M1873" s="262"/>
      <c r="N1873" s="263"/>
      <c r="O1873" s="263"/>
      <c r="P1873" s="263"/>
      <c r="Q1873" s="263"/>
      <c r="R1873" s="263"/>
      <c r="S1873" s="263"/>
      <c r="T1873" s="264"/>
      <c r="U1873" s="14"/>
      <c r="V1873" s="14"/>
      <c r="W1873" s="14"/>
      <c r="X1873" s="14"/>
      <c r="Y1873" s="14"/>
      <c r="Z1873" s="14"/>
      <c r="AA1873" s="14"/>
      <c r="AB1873" s="14"/>
      <c r="AC1873" s="14"/>
      <c r="AD1873" s="14"/>
      <c r="AE1873" s="14"/>
      <c r="AT1873" s="265" t="s">
        <v>182</v>
      </c>
      <c r="AU1873" s="265" t="s">
        <v>85</v>
      </c>
      <c r="AV1873" s="14" t="s">
        <v>85</v>
      </c>
      <c r="AW1873" s="14" t="s">
        <v>34</v>
      </c>
      <c r="AX1873" s="14" t="s">
        <v>76</v>
      </c>
      <c r="AY1873" s="265" t="s">
        <v>171</v>
      </c>
    </row>
    <row r="1874" s="14" customFormat="1">
      <c r="A1874" s="14"/>
      <c r="B1874" s="255"/>
      <c r="C1874" s="256"/>
      <c r="D1874" s="246" t="s">
        <v>182</v>
      </c>
      <c r="E1874" s="256"/>
      <c r="F1874" s="258" t="s">
        <v>1867</v>
      </c>
      <c r="G1874" s="256"/>
      <c r="H1874" s="259">
        <v>140.28</v>
      </c>
      <c r="I1874" s="260"/>
      <c r="J1874" s="256"/>
      <c r="K1874" s="256"/>
      <c r="L1874" s="261"/>
      <c r="M1874" s="262"/>
      <c r="N1874" s="263"/>
      <c r="O1874" s="263"/>
      <c r="P1874" s="263"/>
      <c r="Q1874" s="263"/>
      <c r="R1874" s="263"/>
      <c r="S1874" s="263"/>
      <c r="T1874" s="264"/>
      <c r="U1874" s="14"/>
      <c r="V1874" s="14"/>
      <c r="W1874" s="14"/>
      <c r="X1874" s="14"/>
      <c r="Y1874" s="14"/>
      <c r="Z1874" s="14"/>
      <c r="AA1874" s="14"/>
      <c r="AB1874" s="14"/>
      <c r="AC1874" s="14"/>
      <c r="AD1874" s="14"/>
      <c r="AE1874" s="14"/>
      <c r="AT1874" s="265" t="s">
        <v>182</v>
      </c>
      <c r="AU1874" s="265" t="s">
        <v>85</v>
      </c>
      <c r="AV1874" s="14" t="s">
        <v>85</v>
      </c>
      <c r="AW1874" s="14" t="s">
        <v>4</v>
      </c>
      <c r="AX1874" s="14" t="s">
        <v>83</v>
      </c>
      <c r="AY1874" s="265" t="s">
        <v>171</v>
      </c>
    </row>
    <row r="1875" s="2" customFormat="1" ht="24.15" customHeight="1">
      <c r="A1875" s="38"/>
      <c r="B1875" s="39"/>
      <c r="C1875" s="226" t="s">
        <v>1868</v>
      </c>
      <c r="D1875" s="226" t="s">
        <v>173</v>
      </c>
      <c r="E1875" s="227" t="s">
        <v>1869</v>
      </c>
      <c r="F1875" s="228" t="s">
        <v>1870</v>
      </c>
      <c r="G1875" s="229" t="s">
        <v>292</v>
      </c>
      <c r="H1875" s="230">
        <v>8.0999999999999996</v>
      </c>
      <c r="I1875" s="231"/>
      <c r="J1875" s="232">
        <f>ROUND(I1875*H1875,2)</f>
        <v>0</v>
      </c>
      <c r="K1875" s="228" t="s">
        <v>177</v>
      </c>
      <c r="L1875" s="44"/>
      <c r="M1875" s="233" t="s">
        <v>1</v>
      </c>
      <c r="N1875" s="234" t="s">
        <v>41</v>
      </c>
      <c r="O1875" s="91"/>
      <c r="P1875" s="235">
        <f>O1875*H1875</f>
        <v>0</v>
      </c>
      <c r="Q1875" s="235">
        <v>0.0040600000000000002</v>
      </c>
      <c r="R1875" s="235">
        <f>Q1875*H1875</f>
        <v>0.032885999999999999</v>
      </c>
      <c r="S1875" s="235">
        <v>0</v>
      </c>
      <c r="T1875" s="236">
        <f>S1875*H1875</f>
        <v>0</v>
      </c>
      <c r="U1875" s="38"/>
      <c r="V1875" s="38"/>
      <c r="W1875" s="38"/>
      <c r="X1875" s="38"/>
      <c r="Y1875" s="38"/>
      <c r="Z1875" s="38"/>
      <c r="AA1875" s="38"/>
      <c r="AB1875" s="38"/>
      <c r="AC1875" s="38"/>
      <c r="AD1875" s="38"/>
      <c r="AE1875" s="38"/>
      <c r="AR1875" s="237" t="s">
        <v>272</v>
      </c>
      <c r="AT1875" s="237" t="s">
        <v>173</v>
      </c>
      <c r="AU1875" s="237" t="s">
        <v>85</v>
      </c>
      <c r="AY1875" s="17" t="s">
        <v>171</v>
      </c>
      <c r="BE1875" s="238">
        <f>IF(N1875="základní",J1875,0)</f>
        <v>0</v>
      </c>
      <c r="BF1875" s="238">
        <f>IF(N1875="snížená",J1875,0)</f>
        <v>0</v>
      </c>
      <c r="BG1875" s="238">
        <f>IF(N1875="zákl. přenesená",J1875,0)</f>
        <v>0</v>
      </c>
      <c r="BH1875" s="238">
        <f>IF(N1875="sníž. přenesená",J1875,0)</f>
        <v>0</v>
      </c>
      <c r="BI1875" s="238">
        <f>IF(N1875="nulová",J1875,0)</f>
        <v>0</v>
      </c>
      <c r="BJ1875" s="17" t="s">
        <v>83</v>
      </c>
      <c r="BK1875" s="238">
        <f>ROUND(I1875*H1875,2)</f>
        <v>0</v>
      </c>
      <c r="BL1875" s="17" t="s">
        <v>272</v>
      </c>
      <c r="BM1875" s="237" t="s">
        <v>1871</v>
      </c>
    </row>
    <row r="1876" s="2" customFormat="1">
      <c r="A1876" s="38"/>
      <c r="B1876" s="39"/>
      <c r="C1876" s="40"/>
      <c r="D1876" s="239" t="s">
        <v>180</v>
      </c>
      <c r="E1876" s="40"/>
      <c r="F1876" s="240" t="s">
        <v>1872</v>
      </c>
      <c r="G1876" s="40"/>
      <c r="H1876" s="40"/>
      <c r="I1876" s="241"/>
      <c r="J1876" s="40"/>
      <c r="K1876" s="40"/>
      <c r="L1876" s="44"/>
      <c r="M1876" s="242"/>
      <c r="N1876" s="243"/>
      <c r="O1876" s="91"/>
      <c r="P1876" s="91"/>
      <c r="Q1876" s="91"/>
      <c r="R1876" s="91"/>
      <c r="S1876" s="91"/>
      <c r="T1876" s="92"/>
      <c r="U1876" s="38"/>
      <c r="V1876" s="38"/>
      <c r="W1876" s="38"/>
      <c r="X1876" s="38"/>
      <c r="Y1876" s="38"/>
      <c r="Z1876" s="38"/>
      <c r="AA1876" s="38"/>
      <c r="AB1876" s="38"/>
      <c r="AC1876" s="38"/>
      <c r="AD1876" s="38"/>
      <c r="AE1876" s="38"/>
      <c r="AT1876" s="17" t="s">
        <v>180</v>
      </c>
      <c r="AU1876" s="17" t="s">
        <v>85</v>
      </c>
    </row>
    <row r="1877" s="13" customFormat="1">
      <c r="A1877" s="13"/>
      <c r="B1877" s="244"/>
      <c r="C1877" s="245"/>
      <c r="D1877" s="246" t="s">
        <v>182</v>
      </c>
      <c r="E1877" s="247" t="s">
        <v>1</v>
      </c>
      <c r="F1877" s="248" t="s">
        <v>183</v>
      </c>
      <c r="G1877" s="245"/>
      <c r="H1877" s="247" t="s">
        <v>1</v>
      </c>
      <c r="I1877" s="249"/>
      <c r="J1877" s="245"/>
      <c r="K1877" s="245"/>
      <c r="L1877" s="250"/>
      <c r="M1877" s="251"/>
      <c r="N1877" s="252"/>
      <c r="O1877" s="252"/>
      <c r="P1877" s="252"/>
      <c r="Q1877" s="252"/>
      <c r="R1877" s="252"/>
      <c r="S1877" s="252"/>
      <c r="T1877" s="25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54" t="s">
        <v>182</v>
      </c>
      <c r="AU1877" s="254" t="s">
        <v>85</v>
      </c>
      <c r="AV1877" s="13" t="s">
        <v>83</v>
      </c>
      <c r="AW1877" s="13" t="s">
        <v>34</v>
      </c>
      <c r="AX1877" s="13" t="s">
        <v>76</v>
      </c>
      <c r="AY1877" s="254" t="s">
        <v>171</v>
      </c>
    </row>
    <row r="1878" s="13" customFormat="1">
      <c r="A1878" s="13"/>
      <c r="B1878" s="244"/>
      <c r="C1878" s="245"/>
      <c r="D1878" s="246" t="s">
        <v>182</v>
      </c>
      <c r="E1878" s="247" t="s">
        <v>1</v>
      </c>
      <c r="F1878" s="248" t="s">
        <v>184</v>
      </c>
      <c r="G1878" s="245"/>
      <c r="H1878" s="247" t="s">
        <v>1</v>
      </c>
      <c r="I1878" s="249"/>
      <c r="J1878" s="245"/>
      <c r="K1878" s="245"/>
      <c r="L1878" s="250"/>
      <c r="M1878" s="251"/>
      <c r="N1878" s="252"/>
      <c r="O1878" s="252"/>
      <c r="P1878" s="252"/>
      <c r="Q1878" s="252"/>
      <c r="R1878" s="252"/>
      <c r="S1878" s="252"/>
      <c r="T1878" s="25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54" t="s">
        <v>182</v>
      </c>
      <c r="AU1878" s="254" t="s">
        <v>85</v>
      </c>
      <c r="AV1878" s="13" t="s">
        <v>83</v>
      </c>
      <c r="AW1878" s="13" t="s">
        <v>34</v>
      </c>
      <c r="AX1878" s="13" t="s">
        <v>76</v>
      </c>
      <c r="AY1878" s="254" t="s">
        <v>171</v>
      </c>
    </row>
    <row r="1879" s="13" customFormat="1">
      <c r="A1879" s="13"/>
      <c r="B1879" s="244"/>
      <c r="C1879" s="245"/>
      <c r="D1879" s="246" t="s">
        <v>182</v>
      </c>
      <c r="E1879" s="247" t="s">
        <v>1</v>
      </c>
      <c r="F1879" s="248" t="s">
        <v>1873</v>
      </c>
      <c r="G1879" s="245"/>
      <c r="H1879" s="247" t="s">
        <v>1</v>
      </c>
      <c r="I1879" s="249"/>
      <c r="J1879" s="245"/>
      <c r="K1879" s="245"/>
      <c r="L1879" s="250"/>
      <c r="M1879" s="251"/>
      <c r="N1879" s="252"/>
      <c r="O1879" s="252"/>
      <c r="P1879" s="252"/>
      <c r="Q1879" s="252"/>
      <c r="R1879" s="252"/>
      <c r="S1879" s="252"/>
      <c r="T1879" s="25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54" t="s">
        <v>182</v>
      </c>
      <c r="AU1879" s="254" t="s">
        <v>85</v>
      </c>
      <c r="AV1879" s="13" t="s">
        <v>83</v>
      </c>
      <c r="AW1879" s="13" t="s">
        <v>34</v>
      </c>
      <c r="AX1879" s="13" t="s">
        <v>76</v>
      </c>
      <c r="AY1879" s="254" t="s">
        <v>171</v>
      </c>
    </row>
    <row r="1880" s="14" customFormat="1">
      <c r="A1880" s="14"/>
      <c r="B1880" s="255"/>
      <c r="C1880" s="256"/>
      <c r="D1880" s="246" t="s">
        <v>182</v>
      </c>
      <c r="E1880" s="257" t="s">
        <v>1</v>
      </c>
      <c r="F1880" s="258" t="s">
        <v>1874</v>
      </c>
      <c r="G1880" s="256"/>
      <c r="H1880" s="259">
        <v>8.0999999999999996</v>
      </c>
      <c r="I1880" s="260"/>
      <c r="J1880" s="256"/>
      <c r="K1880" s="256"/>
      <c r="L1880" s="261"/>
      <c r="M1880" s="262"/>
      <c r="N1880" s="263"/>
      <c r="O1880" s="263"/>
      <c r="P1880" s="263"/>
      <c r="Q1880" s="263"/>
      <c r="R1880" s="263"/>
      <c r="S1880" s="263"/>
      <c r="T1880" s="264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65" t="s">
        <v>182</v>
      </c>
      <c r="AU1880" s="265" t="s">
        <v>85</v>
      </c>
      <c r="AV1880" s="14" t="s">
        <v>85</v>
      </c>
      <c r="AW1880" s="14" t="s">
        <v>34</v>
      </c>
      <c r="AX1880" s="14" t="s">
        <v>76</v>
      </c>
      <c r="AY1880" s="265" t="s">
        <v>171</v>
      </c>
    </row>
    <row r="1881" s="2" customFormat="1" ht="37.8" customHeight="1">
      <c r="A1881" s="38"/>
      <c r="B1881" s="39"/>
      <c r="C1881" s="267" t="s">
        <v>1875</v>
      </c>
      <c r="D1881" s="267" t="s">
        <v>284</v>
      </c>
      <c r="E1881" s="268" t="s">
        <v>1876</v>
      </c>
      <c r="F1881" s="269" t="s">
        <v>1877</v>
      </c>
      <c r="G1881" s="270" t="s">
        <v>292</v>
      </c>
      <c r="H1881" s="271">
        <v>8.5050000000000008</v>
      </c>
      <c r="I1881" s="272"/>
      <c r="J1881" s="273">
        <f>ROUND(I1881*H1881,2)</f>
        <v>0</v>
      </c>
      <c r="K1881" s="269" t="s">
        <v>177</v>
      </c>
      <c r="L1881" s="274"/>
      <c r="M1881" s="275" t="s">
        <v>1</v>
      </c>
      <c r="N1881" s="276" t="s">
        <v>41</v>
      </c>
      <c r="O1881" s="91"/>
      <c r="P1881" s="235">
        <f>O1881*H1881</f>
        <v>0</v>
      </c>
      <c r="Q1881" s="235">
        <v>0.0030999999999999999</v>
      </c>
      <c r="R1881" s="235">
        <f>Q1881*H1881</f>
        <v>0.0263655</v>
      </c>
      <c r="S1881" s="235">
        <v>0</v>
      </c>
      <c r="T1881" s="236">
        <f>S1881*H1881</f>
        <v>0</v>
      </c>
      <c r="U1881" s="38"/>
      <c r="V1881" s="38"/>
      <c r="W1881" s="38"/>
      <c r="X1881" s="38"/>
      <c r="Y1881" s="38"/>
      <c r="Z1881" s="38"/>
      <c r="AA1881" s="38"/>
      <c r="AB1881" s="38"/>
      <c r="AC1881" s="38"/>
      <c r="AD1881" s="38"/>
      <c r="AE1881" s="38"/>
      <c r="AR1881" s="237" t="s">
        <v>381</v>
      </c>
      <c r="AT1881" s="237" t="s">
        <v>284</v>
      </c>
      <c r="AU1881" s="237" t="s">
        <v>85</v>
      </c>
      <c r="AY1881" s="17" t="s">
        <v>171</v>
      </c>
      <c r="BE1881" s="238">
        <f>IF(N1881="základní",J1881,0)</f>
        <v>0</v>
      </c>
      <c r="BF1881" s="238">
        <f>IF(N1881="snížená",J1881,0)</f>
        <v>0</v>
      </c>
      <c r="BG1881" s="238">
        <f>IF(N1881="zákl. přenesená",J1881,0)</f>
        <v>0</v>
      </c>
      <c r="BH1881" s="238">
        <f>IF(N1881="sníž. přenesená",J1881,0)</f>
        <v>0</v>
      </c>
      <c r="BI1881" s="238">
        <f>IF(N1881="nulová",J1881,0)</f>
        <v>0</v>
      </c>
      <c r="BJ1881" s="17" t="s">
        <v>83</v>
      </c>
      <c r="BK1881" s="238">
        <f>ROUND(I1881*H1881,2)</f>
        <v>0</v>
      </c>
      <c r="BL1881" s="17" t="s">
        <v>272</v>
      </c>
      <c r="BM1881" s="237" t="s">
        <v>1878</v>
      </c>
    </row>
    <row r="1882" s="13" customFormat="1">
      <c r="A1882" s="13"/>
      <c r="B1882" s="244"/>
      <c r="C1882" s="245"/>
      <c r="D1882" s="246" t="s">
        <v>182</v>
      </c>
      <c r="E1882" s="247" t="s">
        <v>1</v>
      </c>
      <c r="F1882" s="248" t="s">
        <v>183</v>
      </c>
      <c r="G1882" s="245"/>
      <c r="H1882" s="247" t="s">
        <v>1</v>
      </c>
      <c r="I1882" s="249"/>
      <c r="J1882" s="245"/>
      <c r="K1882" s="245"/>
      <c r="L1882" s="250"/>
      <c r="M1882" s="251"/>
      <c r="N1882" s="252"/>
      <c r="O1882" s="252"/>
      <c r="P1882" s="252"/>
      <c r="Q1882" s="252"/>
      <c r="R1882" s="252"/>
      <c r="S1882" s="252"/>
      <c r="T1882" s="25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T1882" s="254" t="s">
        <v>182</v>
      </c>
      <c r="AU1882" s="254" t="s">
        <v>85</v>
      </c>
      <c r="AV1882" s="13" t="s">
        <v>83</v>
      </c>
      <c r="AW1882" s="13" t="s">
        <v>34</v>
      </c>
      <c r="AX1882" s="13" t="s">
        <v>76</v>
      </c>
      <c r="AY1882" s="254" t="s">
        <v>171</v>
      </c>
    </row>
    <row r="1883" s="13" customFormat="1">
      <c r="A1883" s="13"/>
      <c r="B1883" s="244"/>
      <c r="C1883" s="245"/>
      <c r="D1883" s="246" t="s">
        <v>182</v>
      </c>
      <c r="E1883" s="247" t="s">
        <v>1</v>
      </c>
      <c r="F1883" s="248" t="s">
        <v>184</v>
      </c>
      <c r="G1883" s="245"/>
      <c r="H1883" s="247" t="s">
        <v>1</v>
      </c>
      <c r="I1883" s="249"/>
      <c r="J1883" s="245"/>
      <c r="K1883" s="245"/>
      <c r="L1883" s="250"/>
      <c r="M1883" s="251"/>
      <c r="N1883" s="252"/>
      <c r="O1883" s="252"/>
      <c r="P1883" s="252"/>
      <c r="Q1883" s="252"/>
      <c r="R1883" s="252"/>
      <c r="S1883" s="252"/>
      <c r="T1883" s="25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T1883" s="254" t="s">
        <v>182</v>
      </c>
      <c r="AU1883" s="254" t="s">
        <v>85</v>
      </c>
      <c r="AV1883" s="13" t="s">
        <v>83</v>
      </c>
      <c r="AW1883" s="13" t="s">
        <v>34</v>
      </c>
      <c r="AX1883" s="13" t="s">
        <v>76</v>
      </c>
      <c r="AY1883" s="254" t="s">
        <v>171</v>
      </c>
    </row>
    <row r="1884" s="13" customFormat="1">
      <c r="A1884" s="13"/>
      <c r="B1884" s="244"/>
      <c r="C1884" s="245"/>
      <c r="D1884" s="246" t="s">
        <v>182</v>
      </c>
      <c r="E1884" s="247" t="s">
        <v>1</v>
      </c>
      <c r="F1884" s="248" t="s">
        <v>1873</v>
      </c>
      <c r="G1884" s="245"/>
      <c r="H1884" s="247" t="s">
        <v>1</v>
      </c>
      <c r="I1884" s="249"/>
      <c r="J1884" s="245"/>
      <c r="K1884" s="245"/>
      <c r="L1884" s="250"/>
      <c r="M1884" s="251"/>
      <c r="N1884" s="252"/>
      <c r="O1884" s="252"/>
      <c r="P1884" s="252"/>
      <c r="Q1884" s="252"/>
      <c r="R1884" s="252"/>
      <c r="S1884" s="252"/>
      <c r="T1884" s="25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T1884" s="254" t="s">
        <v>182</v>
      </c>
      <c r="AU1884" s="254" t="s">
        <v>85</v>
      </c>
      <c r="AV1884" s="13" t="s">
        <v>83</v>
      </c>
      <c r="AW1884" s="13" t="s">
        <v>34</v>
      </c>
      <c r="AX1884" s="13" t="s">
        <v>76</v>
      </c>
      <c r="AY1884" s="254" t="s">
        <v>171</v>
      </c>
    </row>
    <row r="1885" s="14" customFormat="1">
      <c r="A1885" s="14"/>
      <c r="B1885" s="255"/>
      <c r="C1885" s="256"/>
      <c r="D1885" s="246" t="s">
        <v>182</v>
      </c>
      <c r="E1885" s="257" t="s">
        <v>1</v>
      </c>
      <c r="F1885" s="258" t="s">
        <v>1874</v>
      </c>
      <c r="G1885" s="256"/>
      <c r="H1885" s="259">
        <v>8.0999999999999996</v>
      </c>
      <c r="I1885" s="260"/>
      <c r="J1885" s="256"/>
      <c r="K1885" s="256"/>
      <c r="L1885" s="261"/>
      <c r="M1885" s="262"/>
      <c r="N1885" s="263"/>
      <c r="O1885" s="263"/>
      <c r="P1885" s="263"/>
      <c r="Q1885" s="263"/>
      <c r="R1885" s="263"/>
      <c r="S1885" s="263"/>
      <c r="T1885" s="264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T1885" s="265" t="s">
        <v>182</v>
      </c>
      <c r="AU1885" s="265" t="s">
        <v>85</v>
      </c>
      <c r="AV1885" s="14" t="s">
        <v>85</v>
      </c>
      <c r="AW1885" s="14" t="s">
        <v>34</v>
      </c>
      <c r="AX1885" s="14" t="s">
        <v>76</v>
      </c>
      <c r="AY1885" s="265" t="s">
        <v>171</v>
      </c>
    </row>
    <row r="1886" s="14" customFormat="1">
      <c r="A1886" s="14"/>
      <c r="B1886" s="255"/>
      <c r="C1886" s="256"/>
      <c r="D1886" s="246" t="s">
        <v>182</v>
      </c>
      <c r="E1886" s="256"/>
      <c r="F1886" s="258" t="s">
        <v>1879</v>
      </c>
      <c r="G1886" s="256"/>
      <c r="H1886" s="259">
        <v>8.5050000000000008</v>
      </c>
      <c r="I1886" s="260"/>
      <c r="J1886" s="256"/>
      <c r="K1886" s="256"/>
      <c r="L1886" s="261"/>
      <c r="M1886" s="262"/>
      <c r="N1886" s="263"/>
      <c r="O1886" s="263"/>
      <c r="P1886" s="263"/>
      <c r="Q1886" s="263"/>
      <c r="R1886" s="263"/>
      <c r="S1886" s="263"/>
      <c r="T1886" s="264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T1886" s="265" t="s">
        <v>182</v>
      </c>
      <c r="AU1886" s="265" t="s">
        <v>85</v>
      </c>
      <c r="AV1886" s="14" t="s">
        <v>85</v>
      </c>
      <c r="AW1886" s="14" t="s">
        <v>4</v>
      </c>
      <c r="AX1886" s="14" t="s">
        <v>83</v>
      </c>
      <c r="AY1886" s="265" t="s">
        <v>171</v>
      </c>
    </row>
    <row r="1887" s="2" customFormat="1" ht="24.15" customHeight="1">
      <c r="A1887" s="38"/>
      <c r="B1887" s="39"/>
      <c r="C1887" s="226" t="s">
        <v>1880</v>
      </c>
      <c r="D1887" s="226" t="s">
        <v>173</v>
      </c>
      <c r="E1887" s="227" t="s">
        <v>1881</v>
      </c>
      <c r="F1887" s="228" t="s">
        <v>1882</v>
      </c>
      <c r="G1887" s="229" t="s">
        <v>292</v>
      </c>
      <c r="H1887" s="230">
        <v>65.799999999999997</v>
      </c>
      <c r="I1887" s="231"/>
      <c r="J1887" s="232">
        <f>ROUND(I1887*H1887,2)</f>
        <v>0</v>
      </c>
      <c r="K1887" s="228" t="s">
        <v>177</v>
      </c>
      <c r="L1887" s="44"/>
      <c r="M1887" s="233" t="s">
        <v>1</v>
      </c>
      <c r="N1887" s="234" t="s">
        <v>41</v>
      </c>
      <c r="O1887" s="91"/>
      <c r="P1887" s="235">
        <f>O1887*H1887</f>
        <v>0</v>
      </c>
      <c r="Q1887" s="235">
        <v>0</v>
      </c>
      <c r="R1887" s="235">
        <f>Q1887*H1887</f>
        <v>0</v>
      </c>
      <c r="S1887" s="235">
        <v>0</v>
      </c>
      <c r="T1887" s="236">
        <f>S1887*H1887</f>
        <v>0</v>
      </c>
      <c r="U1887" s="38"/>
      <c r="V1887" s="38"/>
      <c r="W1887" s="38"/>
      <c r="X1887" s="38"/>
      <c r="Y1887" s="38"/>
      <c r="Z1887" s="38"/>
      <c r="AA1887" s="38"/>
      <c r="AB1887" s="38"/>
      <c r="AC1887" s="38"/>
      <c r="AD1887" s="38"/>
      <c r="AE1887" s="38"/>
      <c r="AR1887" s="237" t="s">
        <v>272</v>
      </c>
      <c r="AT1887" s="237" t="s">
        <v>173</v>
      </c>
      <c r="AU1887" s="237" t="s">
        <v>85</v>
      </c>
      <c r="AY1887" s="17" t="s">
        <v>171</v>
      </c>
      <c r="BE1887" s="238">
        <f>IF(N1887="základní",J1887,0)</f>
        <v>0</v>
      </c>
      <c r="BF1887" s="238">
        <f>IF(N1887="snížená",J1887,0)</f>
        <v>0</v>
      </c>
      <c r="BG1887" s="238">
        <f>IF(N1887="zákl. přenesená",J1887,0)</f>
        <v>0</v>
      </c>
      <c r="BH1887" s="238">
        <f>IF(N1887="sníž. přenesená",J1887,0)</f>
        <v>0</v>
      </c>
      <c r="BI1887" s="238">
        <f>IF(N1887="nulová",J1887,0)</f>
        <v>0</v>
      </c>
      <c r="BJ1887" s="17" t="s">
        <v>83</v>
      </c>
      <c r="BK1887" s="238">
        <f>ROUND(I1887*H1887,2)</f>
        <v>0</v>
      </c>
      <c r="BL1887" s="17" t="s">
        <v>272</v>
      </c>
      <c r="BM1887" s="237" t="s">
        <v>1883</v>
      </c>
    </row>
    <row r="1888" s="2" customFormat="1">
      <c r="A1888" s="38"/>
      <c r="B1888" s="39"/>
      <c r="C1888" s="40"/>
      <c r="D1888" s="239" t="s">
        <v>180</v>
      </c>
      <c r="E1888" s="40"/>
      <c r="F1888" s="240" t="s">
        <v>1884</v>
      </c>
      <c r="G1888" s="40"/>
      <c r="H1888" s="40"/>
      <c r="I1888" s="241"/>
      <c r="J1888" s="40"/>
      <c r="K1888" s="40"/>
      <c r="L1888" s="44"/>
      <c r="M1888" s="242"/>
      <c r="N1888" s="243"/>
      <c r="O1888" s="91"/>
      <c r="P1888" s="91"/>
      <c r="Q1888" s="91"/>
      <c r="R1888" s="91"/>
      <c r="S1888" s="91"/>
      <c r="T1888" s="92"/>
      <c r="U1888" s="38"/>
      <c r="V1888" s="38"/>
      <c r="W1888" s="38"/>
      <c r="X1888" s="38"/>
      <c r="Y1888" s="38"/>
      <c r="Z1888" s="38"/>
      <c r="AA1888" s="38"/>
      <c r="AB1888" s="38"/>
      <c r="AC1888" s="38"/>
      <c r="AD1888" s="38"/>
      <c r="AE1888" s="38"/>
      <c r="AT1888" s="17" t="s">
        <v>180</v>
      </c>
      <c r="AU1888" s="17" t="s">
        <v>85</v>
      </c>
    </row>
    <row r="1889" s="13" customFormat="1">
      <c r="A1889" s="13"/>
      <c r="B1889" s="244"/>
      <c r="C1889" s="245"/>
      <c r="D1889" s="246" t="s">
        <v>182</v>
      </c>
      <c r="E1889" s="247" t="s">
        <v>1</v>
      </c>
      <c r="F1889" s="248" t="s">
        <v>236</v>
      </c>
      <c r="G1889" s="245"/>
      <c r="H1889" s="247" t="s">
        <v>1</v>
      </c>
      <c r="I1889" s="249"/>
      <c r="J1889" s="245"/>
      <c r="K1889" s="245"/>
      <c r="L1889" s="250"/>
      <c r="M1889" s="251"/>
      <c r="N1889" s="252"/>
      <c r="O1889" s="252"/>
      <c r="P1889" s="252"/>
      <c r="Q1889" s="252"/>
      <c r="R1889" s="252"/>
      <c r="S1889" s="252"/>
      <c r="T1889" s="25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T1889" s="254" t="s">
        <v>182</v>
      </c>
      <c r="AU1889" s="254" t="s">
        <v>85</v>
      </c>
      <c r="AV1889" s="13" t="s">
        <v>83</v>
      </c>
      <c r="AW1889" s="13" t="s">
        <v>34</v>
      </c>
      <c r="AX1889" s="13" t="s">
        <v>76</v>
      </c>
      <c r="AY1889" s="254" t="s">
        <v>171</v>
      </c>
    </row>
    <row r="1890" s="13" customFormat="1">
      <c r="A1890" s="13"/>
      <c r="B1890" s="244"/>
      <c r="C1890" s="245"/>
      <c r="D1890" s="246" t="s">
        <v>182</v>
      </c>
      <c r="E1890" s="247" t="s">
        <v>1</v>
      </c>
      <c r="F1890" s="248" t="s">
        <v>184</v>
      </c>
      <c r="G1890" s="245"/>
      <c r="H1890" s="247" t="s">
        <v>1</v>
      </c>
      <c r="I1890" s="249"/>
      <c r="J1890" s="245"/>
      <c r="K1890" s="245"/>
      <c r="L1890" s="250"/>
      <c r="M1890" s="251"/>
      <c r="N1890" s="252"/>
      <c r="O1890" s="252"/>
      <c r="P1890" s="252"/>
      <c r="Q1890" s="252"/>
      <c r="R1890" s="252"/>
      <c r="S1890" s="252"/>
      <c r="T1890" s="25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T1890" s="254" t="s">
        <v>182</v>
      </c>
      <c r="AU1890" s="254" t="s">
        <v>85</v>
      </c>
      <c r="AV1890" s="13" t="s">
        <v>83</v>
      </c>
      <c r="AW1890" s="13" t="s">
        <v>34</v>
      </c>
      <c r="AX1890" s="13" t="s">
        <v>76</v>
      </c>
      <c r="AY1890" s="254" t="s">
        <v>171</v>
      </c>
    </row>
    <row r="1891" s="13" customFormat="1">
      <c r="A1891" s="13"/>
      <c r="B1891" s="244"/>
      <c r="C1891" s="245"/>
      <c r="D1891" s="246" t="s">
        <v>182</v>
      </c>
      <c r="E1891" s="247" t="s">
        <v>1</v>
      </c>
      <c r="F1891" s="248" t="s">
        <v>1885</v>
      </c>
      <c r="G1891" s="245"/>
      <c r="H1891" s="247" t="s">
        <v>1</v>
      </c>
      <c r="I1891" s="249"/>
      <c r="J1891" s="245"/>
      <c r="K1891" s="245"/>
      <c r="L1891" s="250"/>
      <c r="M1891" s="251"/>
      <c r="N1891" s="252"/>
      <c r="O1891" s="252"/>
      <c r="P1891" s="252"/>
      <c r="Q1891" s="252"/>
      <c r="R1891" s="252"/>
      <c r="S1891" s="252"/>
      <c r="T1891" s="25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54" t="s">
        <v>182</v>
      </c>
      <c r="AU1891" s="254" t="s">
        <v>85</v>
      </c>
      <c r="AV1891" s="13" t="s">
        <v>83</v>
      </c>
      <c r="AW1891" s="13" t="s">
        <v>34</v>
      </c>
      <c r="AX1891" s="13" t="s">
        <v>76</v>
      </c>
      <c r="AY1891" s="254" t="s">
        <v>171</v>
      </c>
    </row>
    <row r="1892" s="13" customFormat="1">
      <c r="A1892" s="13"/>
      <c r="B1892" s="244"/>
      <c r="C1892" s="245"/>
      <c r="D1892" s="246" t="s">
        <v>182</v>
      </c>
      <c r="E1892" s="247" t="s">
        <v>1</v>
      </c>
      <c r="F1892" s="248" t="s">
        <v>386</v>
      </c>
      <c r="G1892" s="245"/>
      <c r="H1892" s="247" t="s">
        <v>1</v>
      </c>
      <c r="I1892" s="249"/>
      <c r="J1892" s="245"/>
      <c r="K1892" s="245"/>
      <c r="L1892" s="250"/>
      <c r="M1892" s="251"/>
      <c r="N1892" s="252"/>
      <c r="O1892" s="252"/>
      <c r="P1892" s="252"/>
      <c r="Q1892" s="252"/>
      <c r="R1892" s="252"/>
      <c r="S1892" s="252"/>
      <c r="T1892" s="25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T1892" s="254" t="s">
        <v>182</v>
      </c>
      <c r="AU1892" s="254" t="s">
        <v>85</v>
      </c>
      <c r="AV1892" s="13" t="s">
        <v>83</v>
      </c>
      <c r="AW1892" s="13" t="s">
        <v>34</v>
      </c>
      <c r="AX1892" s="13" t="s">
        <v>76</v>
      </c>
      <c r="AY1892" s="254" t="s">
        <v>171</v>
      </c>
    </row>
    <row r="1893" s="14" customFormat="1">
      <c r="A1893" s="14"/>
      <c r="B1893" s="255"/>
      <c r="C1893" s="256"/>
      <c r="D1893" s="246" t="s">
        <v>182</v>
      </c>
      <c r="E1893" s="257" t="s">
        <v>1</v>
      </c>
      <c r="F1893" s="258" t="s">
        <v>1055</v>
      </c>
      <c r="G1893" s="256"/>
      <c r="H1893" s="259">
        <v>7.9000000000000004</v>
      </c>
      <c r="I1893" s="260"/>
      <c r="J1893" s="256"/>
      <c r="K1893" s="256"/>
      <c r="L1893" s="261"/>
      <c r="M1893" s="262"/>
      <c r="N1893" s="263"/>
      <c r="O1893" s="263"/>
      <c r="P1893" s="263"/>
      <c r="Q1893" s="263"/>
      <c r="R1893" s="263"/>
      <c r="S1893" s="263"/>
      <c r="T1893" s="264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T1893" s="265" t="s">
        <v>182</v>
      </c>
      <c r="AU1893" s="265" t="s">
        <v>85</v>
      </c>
      <c r="AV1893" s="14" t="s">
        <v>85</v>
      </c>
      <c r="AW1893" s="14" t="s">
        <v>34</v>
      </c>
      <c r="AX1893" s="14" t="s">
        <v>76</v>
      </c>
      <c r="AY1893" s="265" t="s">
        <v>171</v>
      </c>
    </row>
    <row r="1894" s="14" customFormat="1">
      <c r="A1894" s="14"/>
      <c r="B1894" s="255"/>
      <c r="C1894" s="256"/>
      <c r="D1894" s="246" t="s">
        <v>182</v>
      </c>
      <c r="E1894" s="257" t="s">
        <v>1</v>
      </c>
      <c r="F1894" s="258" t="s">
        <v>1056</v>
      </c>
      <c r="G1894" s="256"/>
      <c r="H1894" s="259">
        <v>4.5</v>
      </c>
      <c r="I1894" s="260"/>
      <c r="J1894" s="256"/>
      <c r="K1894" s="256"/>
      <c r="L1894" s="261"/>
      <c r="M1894" s="262"/>
      <c r="N1894" s="263"/>
      <c r="O1894" s="263"/>
      <c r="P1894" s="263"/>
      <c r="Q1894" s="263"/>
      <c r="R1894" s="263"/>
      <c r="S1894" s="263"/>
      <c r="T1894" s="264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T1894" s="265" t="s">
        <v>182</v>
      </c>
      <c r="AU1894" s="265" t="s">
        <v>85</v>
      </c>
      <c r="AV1894" s="14" t="s">
        <v>85</v>
      </c>
      <c r="AW1894" s="14" t="s">
        <v>34</v>
      </c>
      <c r="AX1894" s="14" t="s">
        <v>76</v>
      </c>
      <c r="AY1894" s="265" t="s">
        <v>171</v>
      </c>
    </row>
    <row r="1895" s="14" customFormat="1">
      <c r="A1895" s="14"/>
      <c r="B1895" s="255"/>
      <c r="C1895" s="256"/>
      <c r="D1895" s="246" t="s">
        <v>182</v>
      </c>
      <c r="E1895" s="257" t="s">
        <v>1</v>
      </c>
      <c r="F1895" s="258" t="s">
        <v>1057</v>
      </c>
      <c r="G1895" s="256"/>
      <c r="H1895" s="259">
        <v>53.399999999999999</v>
      </c>
      <c r="I1895" s="260"/>
      <c r="J1895" s="256"/>
      <c r="K1895" s="256"/>
      <c r="L1895" s="261"/>
      <c r="M1895" s="262"/>
      <c r="N1895" s="263"/>
      <c r="O1895" s="263"/>
      <c r="P1895" s="263"/>
      <c r="Q1895" s="263"/>
      <c r="R1895" s="263"/>
      <c r="S1895" s="263"/>
      <c r="T1895" s="264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65" t="s">
        <v>182</v>
      </c>
      <c r="AU1895" s="265" t="s">
        <v>85</v>
      </c>
      <c r="AV1895" s="14" t="s">
        <v>85</v>
      </c>
      <c r="AW1895" s="14" t="s">
        <v>34</v>
      </c>
      <c r="AX1895" s="14" t="s">
        <v>76</v>
      </c>
      <c r="AY1895" s="265" t="s">
        <v>171</v>
      </c>
    </row>
    <row r="1896" s="2" customFormat="1" ht="37.8" customHeight="1">
      <c r="A1896" s="38"/>
      <c r="B1896" s="39"/>
      <c r="C1896" s="267" t="s">
        <v>1886</v>
      </c>
      <c r="D1896" s="267" t="s">
        <v>284</v>
      </c>
      <c r="E1896" s="268" t="s">
        <v>1887</v>
      </c>
      <c r="F1896" s="269" t="s">
        <v>1888</v>
      </c>
      <c r="G1896" s="270" t="s">
        <v>292</v>
      </c>
      <c r="H1896" s="271">
        <v>13.16</v>
      </c>
      <c r="I1896" s="272"/>
      <c r="J1896" s="273">
        <f>ROUND(I1896*H1896,2)</f>
        <v>0</v>
      </c>
      <c r="K1896" s="269" t="s">
        <v>1</v>
      </c>
      <c r="L1896" s="274"/>
      <c r="M1896" s="275" t="s">
        <v>1</v>
      </c>
      <c r="N1896" s="276" t="s">
        <v>41</v>
      </c>
      <c r="O1896" s="91"/>
      <c r="P1896" s="235">
        <f>O1896*H1896</f>
        <v>0</v>
      </c>
      <c r="Q1896" s="235">
        <v>0.0020999999999999999</v>
      </c>
      <c r="R1896" s="235">
        <f>Q1896*H1896</f>
        <v>0.027635999999999997</v>
      </c>
      <c r="S1896" s="235">
        <v>0</v>
      </c>
      <c r="T1896" s="236">
        <f>S1896*H1896</f>
        <v>0</v>
      </c>
      <c r="U1896" s="38"/>
      <c r="V1896" s="38"/>
      <c r="W1896" s="38"/>
      <c r="X1896" s="38"/>
      <c r="Y1896" s="38"/>
      <c r="Z1896" s="38"/>
      <c r="AA1896" s="38"/>
      <c r="AB1896" s="38"/>
      <c r="AC1896" s="38"/>
      <c r="AD1896" s="38"/>
      <c r="AE1896" s="38"/>
      <c r="AR1896" s="237" t="s">
        <v>381</v>
      </c>
      <c r="AT1896" s="237" t="s">
        <v>284</v>
      </c>
      <c r="AU1896" s="237" t="s">
        <v>85</v>
      </c>
      <c r="AY1896" s="17" t="s">
        <v>171</v>
      </c>
      <c r="BE1896" s="238">
        <f>IF(N1896="základní",J1896,0)</f>
        <v>0</v>
      </c>
      <c r="BF1896" s="238">
        <f>IF(N1896="snížená",J1896,0)</f>
        <v>0</v>
      </c>
      <c r="BG1896" s="238">
        <f>IF(N1896="zákl. přenesená",J1896,0)</f>
        <v>0</v>
      </c>
      <c r="BH1896" s="238">
        <f>IF(N1896="sníž. přenesená",J1896,0)</f>
        <v>0</v>
      </c>
      <c r="BI1896" s="238">
        <f>IF(N1896="nulová",J1896,0)</f>
        <v>0</v>
      </c>
      <c r="BJ1896" s="17" t="s">
        <v>83</v>
      </c>
      <c r="BK1896" s="238">
        <f>ROUND(I1896*H1896,2)</f>
        <v>0</v>
      </c>
      <c r="BL1896" s="17" t="s">
        <v>272</v>
      </c>
      <c r="BM1896" s="237" t="s">
        <v>1889</v>
      </c>
    </row>
    <row r="1897" s="13" customFormat="1">
      <c r="A1897" s="13"/>
      <c r="B1897" s="244"/>
      <c r="C1897" s="245"/>
      <c r="D1897" s="246" t="s">
        <v>182</v>
      </c>
      <c r="E1897" s="247" t="s">
        <v>1</v>
      </c>
      <c r="F1897" s="248" t="s">
        <v>236</v>
      </c>
      <c r="G1897" s="245"/>
      <c r="H1897" s="247" t="s">
        <v>1</v>
      </c>
      <c r="I1897" s="249"/>
      <c r="J1897" s="245"/>
      <c r="K1897" s="245"/>
      <c r="L1897" s="250"/>
      <c r="M1897" s="251"/>
      <c r="N1897" s="252"/>
      <c r="O1897" s="252"/>
      <c r="P1897" s="252"/>
      <c r="Q1897" s="252"/>
      <c r="R1897" s="252"/>
      <c r="S1897" s="252"/>
      <c r="T1897" s="25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54" t="s">
        <v>182</v>
      </c>
      <c r="AU1897" s="254" t="s">
        <v>85</v>
      </c>
      <c r="AV1897" s="13" t="s">
        <v>83</v>
      </c>
      <c r="AW1897" s="13" t="s">
        <v>34</v>
      </c>
      <c r="AX1897" s="13" t="s">
        <v>76</v>
      </c>
      <c r="AY1897" s="254" t="s">
        <v>171</v>
      </c>
    </row>
    <row r="1898" s="13" customFormat="1">
      <c r="A1898" s="13"/>
      <c r="B1898" s="244"/>
      <c r="C1898" s="245"/>
      <c r="D1898" s="246" t="s">
        <v>182</v>
      </c>
      <c r="E1898" s="247" t="s">
        <v>1</v>
      </c>
      <c r="F1898" s="248" t="s">
        <v>184</v>
      </c>
      <c r="G1898" s="245"/>
      <c r="H1898" s="247" t="s">
        <v>1</v>
      </c>
      <c r="I1898" s="249"/>
      <c r="J1898" s="245"/>
      <c r="K1898" s="245"/>
      <c r="L1898" s="250"/>
      <c r="M1898" s="251"/>
      <c r="N1898" s="252"/>
      <c r="O1898" s="252"/>
      <c r="P1898" s="252"/>
      <c r="Q1898" s="252"/>
      <c r="R1898" s="252"/>
      <c r="S1898" s="252"/>
      <c r="T1898" s="25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54" t="s">
        <v>182</v>
      </c>
      <c r="AU1898" s="254" t="s">
        <v>85</v>
      </c>
      <c r="AV1898" s="13" t="s">
        <v>83</v>
      </c>
      <c r="AW1898" s="13" t="s">
        <v>34</v>
      </c>
      <c r="AX1898" s="13" t="s">
        <v>76</v>
      </c>
      <c r="AY1898" s="254" t="s">
        <v>171</v>
      </c>
    </row>
    <row r="1899" s="13" customFormat="1">
      <c r="A1899" s="13"/>
      <c r="B1899" s="244"/>
      <c r="C1899" s="245"/>
      <c r="D1899" s="246" t="s">
        <v>182</v>
      </c>
      <c r="E1899" s="247" t="s">
        <v>1</v>
      </c>
      <c r="F1899" s="248" t="s">
        <v>1885</v>
      </c>
      <c r="G1899" s="245"/>
      <c r="H1899" s="247" t="s">
        <v>1</v>
      </c>
      <c r="I1899" s="249"/>
      <c r="J1899" s="245"/>
      <c r="K1899" s="245"/>
      <c r="L1899" s="250"/>
      <c r="M1899" s="251"/>
      <c r="N1899" s="252"/>
      <c r="O1899" s="252"/>
      <c r="P1899" s="252"/>
      <c r="Q1899" s="252"/>
      <c r="R1899" s="252"/>
      <c r="S1899" s="252"/>
      <c r="T1899" s="25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T1899" s="254" t="s">
        <v>182</v>
      </c>
      <c r="AU1899" s="254" t="s">
        <v>85</v>
      </c>
      <c r="AV1899" s="13" t="s">
        <v>83</v>
      </c>
      <c r="AW1899" s="13" t="s">
        <v>34</v>
      </c>
      <c r="AX1899" s="13" t="s">
        <v>76</v>
      </c>
      <c r="AY1899" s="254" t="s">
        <v>171</v>
      </c>
    </row>
    <row r="1900" s="13" customFormat="1">
      <c r="A1900" s="13"/>
      <c r="B1900" s="244"/>
      <c r="C1900" s="245"/>
      <c r="D1900" s="246" t="s">
        <v>182</v>
      </c>
      <c r="E1900" s="247" t="s">
        <v>1</v>
      </c>
      <c r="F1900" s="248" t="s">
        <v>386</v>
      </c>
      <c r="G1900" s="245"/>
      <c r="H1900" s="247" t="s">
        <v>1</v>
      </c>
      <c r="I1900" s="249"/>
      <c r="J1900" s="245"/>
      <c r="K1900" s="245"/>
      <c r="L1900" s="250"/>
      <c r="M1900" s="251"/>
      <c r="N1900" s="252"/>
      <c r="O1900" s="252"/>
      <c r="P1900" s="252"/>
      <c r="Q1900" s="252"/>
      <c r="R1900" s="252"/>
      <c r="S1900" s="252"/>
      <c r="T1900" s="25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T1900" s="254" t="s">
        <v>182</v>
      </c>
      <c r="AU1900" s="254" t="s">
        <v>85</v>
      </c>
      <c r="AV1900" s="13" t="s">
        <v>83</v>
      </c>
      <c r="AW1900" s="13" t="s">
        <v>34</v>
      </c>
      <c r="AX1900" s="13" t="s">
        <v>76</v>
      </c>
      <c r="AY1900" s="254" t="s">
        <v>171</v>
      </c>
    </row>
    <row r="1901" s="14" customFormat="1">
      <c r="A1901" s="14"/>
      <c r="B1901" s="255"/>
      <c r="C1901" s="256"/>
      <c r="D1901" s="246" t="s">
        <v>182</v>
      </c>
      <c r="E1901" s="257" t="s">
        <v>1</v>
      </c>
      <c r="F1901" s="258" t="s">
        <v>1055</v>
      </c>
      <c r="G1901" s="256"/>
      <c r="H1901" s="259">
        <v>7.9000000000000004</v>
      </c>
      <c r="I1901" s="260"/>
      <c r="J1901" s="256"/>
      <c r="K1901" s="256"/>
      <c r="L1901" s="261"/>
      <c r="M1901" s="262"/>
      <c r="N1901" s="263"/>
      <c r="O1901" s="263"/>
      <c r="P1901" s="263"/>
      <c r="Q1901" s="263"/>
      <c r="R1901" s="263"/>
      <c r="S1901" s="263"/>
      <c r="T1901" s="264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T1901" s="265" t="s">
        <v>182</v>
      </c>
      <c r="AU1901" s="265" t="s">
        <v>85</v>
      </c>
      <c r="AV1901" s="14" t="s">
        <v>85</v>
      </c>
      <c r="AW1901" s="14" t="s">
        <v>34</v>
      </c>
      <c r="AX1901" s="14" t="s">
        <v>76</v>
      </c>
      <c r="AY1901" s="265" t="s">
        <v>171</v>
      </c>
    </row>
    <row r="1902" s="14" customFormat="1">
      <c r="A1902" s="14"/>
      <c r="B1902" s="255"/>
      <c r="C1902" s="256"/>
      <c r="D1902" s="246" t="s">
        <v>182</v>
      </c>
      <c r="E1902" s="257" t="s">
        <v>1</v>
      </c>
      <c r="F1902" s="258" t="s">
        <v>1056</v>
      </c>
      <c r="G1902" s="256"/>
      <c r="H1902" s="259">
        <v>4.5</v>
      </c>
      <c r="I1902" s="260"/>
      <c r="J1902" s="256"/>
      <c r="K1902" s="256"/>
      <c r="L1902" s="261"/>
      <c r="M1902" s="262"/>
      <c r="N1902" s="263"/>
      <c r="O1902" s="263"/>
      <c r="P1902" s="263"/>
      <c r="Q1902" s="263"/>
      <c r="R1902" s="263"/>
      <c r="S1902" s="263"/>
      <c r="T1902" s="264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65" t="s">
        <v>182</v>
      </c>
      <c r="AU1902" s="265" t="s">
        <v>85</v>
      </c>
      <c r="AV1902" s="14" t="s">
        <v>85</v>
      </c>
      <c r="AW1902" s="14" t="s">
        <v>34</v>
      </c>
      <c r="AX1902" s="14" t="s">
        <v>76</v>
      </c>
      <c r="AY1902" s="265" t="s">
        <v>171</v>
      </c>
    </row>
    <row r="1903" s="14" customFormat="1">
      <c r="A1903" s="14"/>
      <c r="B1903" s="255"/>
      <c r="C1903" s="256"/>
      <c r="D1903" s="246" t="s">
        <v>182</v>
      </c>
      <c r="E1903" s="257" t="s">
        <v>1</v>
      </c>
      <c r="F1903" s="258" t="s">
        <v>1057</v>
      </c>
      <c r="G1903" s="256"/>
      <c r="H1903" s="259">
        <v>53.399999999999999</v>
      </c>
      <c r="I1903" s="260"/>
      <c r="J1903" s="256"/>
      <c r="K1903" s="256"/>
      <c r="L1903" s="261"/>
      <c r="M1903" s="262"/>
      <c r="N1903" s="263"/>
      <c r="O1903" s="263"/>
      <c r="P1903" s="263"/>
      <c r="Q1903" s="263"/>
      <c r="R1903" s="263"/>
      <c r="S1903" s="263"/>
      <c r="T1903" s="264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T1903" s="265" t="s">
        <v>182</v>
      </c>
      <c r="AU1903" s="265" t="s">
        <v>85</v>
      </c>
      <c r="AV1903" s="14" t="s">
        <v>85</v>
      </c>
      <c r="AW1903" s="14" t="s">
        <v>34</v>
      </c>
      <c r="AX1903" s="14" t="s">
        <v>76</v>
      </c>
      <c r="AY1903" s="265" t="s">
        <v>171</v>
      </c>
    </row>
    <row r="1904" s="14" customFormat="1">
      <c r="A1904" s="14"/>
      <c r="B1904" s="255"/>
      <c r="C1904" s="256"/>
      <c r="D1904" s="246" t="s">
        <v>182</v>
      </c>
      <c r="E1904" s="256"/>
      <c r="F1904" s="258" t="s">
        <v>1890</v>
      </c>
      <c r="G1904" s="256"/>
      <c r="H1904" s="259">
        <v>13.16</v>
      </c>
      <c r="I1904" s="260"/>
      <c r="J1904" s="256"/>
      <c r="K1904" s="256"/>
      <c r="L1904" s="261"/>
      <c r="M1904" s="262"/>
      <c r="N1904" s="263"/>
      <c r="O1904" s="263"/>
      <c r="P1904" s="263"/>
      <c r="Q1904" s="263"/>
      <c r="R1904" s="263"/>
      <c r="S1904" s="263"/>
      <c r="T1904" s="264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T1904" s="265" t="s">
        <v>182</v>
      </c>
      <c r="AU1904" s="265" t="s">
        <v>85</v>
      </c>
      <c r="AV1904" s="14" t="s">
        <v>85</v>
      </c>
      <c r="AW1904" s="14" t="s">
        <v>4</v>
      </c>
      <c r="AX1904" s="14" t="s">
        <v>83</v>
      </c>
      <c r="AY1904" s="265" t="s">
        <v>171</v>
      </c>
    </row>
    <row r="1905" s="2" customFormat="1" ht="37.8" customHeight="1">
      <c r="A1905" s="38"/>
      <c r="B1905" s="39"/>
      <c r="C1905" s="226" t="s">
        <v>1891</v>
      </c>
      <c r="D1905" s="226" t="s">
        <v>173</v>
      </c>
      <c r="E1905" s="227" t="s">
        <v>1892</v>
      </c>
      <c r="F1905" s="228" t="s">
        <v>1893</v>
      </c>
      <c r="G1905" s="229" t="s">
        <v>260</v>
      </c>
      <c r="H1905" s="230">
        <v>2.008</v>
      </c>
      <c r="I1905" s="231"/>
      <c r="J1905" s="232">
        <f>ROUND(I1905*H1905,2)</f>
        <v>0</v>
      </c>
      <c r="K1905" s="228" t="s">
        <v>177</v>
      </c>
      <c r="L1905" s="44"/>
      <c r="M1905" s="233" t="s">
        <v>1</v>
      </c>
      <c r="N1905" s="234" t="s">
        <v>41</v>
      </c>
      <c r="O1905" s="91"/>
      <c r="P1905" s="235">
        <f>O1905*H1905</f>
        <v>0</v>
      </c>
      <c r="Q1905" s="235">
        <v>0</v>
      </c>
      <c r="R1905" s="235">
        <f>Q1905*H1905</f>
        <v>0</v>
      </c>
      <c r="S1905" s="235">
        <v>0</v>
      </c>
      <c r="T1905" s="236">
        <f>S1905*H1905</f>
        <v>0</v>
      </c>
      <c r="U1905" s="38"/>
      <c r="V1905" s="38"/>
      <c r="W1905" s="38"/>
      <c r="X1905" s="38"/>
      <c r="Y1905" s="38"/>
      <c r="Z1905" s="38"/>
      <c r="AA1905" s="38"/>
      <c r="AB1905" s="38"/>
      <c r="AC1905" s="38"/>
      <c r="AD1905" s="38"/>
      <c r="AE1905" s="38"/>
      <c r="AR1905" s="237" t="s">
        <v>272</v>
      </c>
      <c r="AT1905" s="237" t="s">
        <v>173</v>
      </c>
      <c r="AU1905" s="237" t="s">
        <v>85</v>
      </c>
      <c r="AY1905" s="17" t="s">
        <v>171</v>
      </c>
      <c r="BE1905" s="238">
        <f>IF(N1905="základní",J1905,0)</f>
        <v>0</v>
      </c>
      <c r="BF1905" s="238">
        <f>IF(N1905="snížená",J1905,0)</f>
        <v>0</v>
      </c>
      <c r="BG1905" s="238">
        <f>IF(N1905="zákl. přenesená",J1905,0)</f>
        <v>0</v>
      </c>
      <c r="BH1905" s="238">
        <f>IF(N1905="sníž. přenesená",J1905,0)</f>
        <v>0</v>
      </c>
      <c r="BI1905" s="238">
        <f>IF(N1905="nulová",J1905,0)</f>
        <v>0</v>
      </c>
      <c r="BJ1905" s="17" t="s">
        <v>83</v>
      </c>
      <c r="BK1905" s="238">
        <f>ROUND(I1905*H1905,2)</f>
        <v>0</v>
      </c>
      <c r="BL1905" s="17" t="s">
        <v>272</v>
      </c>
      <c r="BM1905" s="237" t="s">
        <v>1894</v>
      </c>
    </row>
    <row r="1906" s="2" customFormat="1">
      <c r="A1906" s="38"/>
      <c r="B1906" s="39"/>
      <c r="C1906" s="40"/>
      <c r="D1906" s="239" t="s">
        <v>180</v>
      </c>
      <c r="E1906" s="40"/>
      <c r="F1906" s="240" t="s">
        <v>1895</v>
      </c>
      <c r="G1906" s="40"/>
      <c r="H1906" s="40"/>
      <c r="I1906" s="241"/>
      <c r="J1906" s="40"/>
      <c r="K1906" s="40"/>
      <c r="L1906" s="44"/>
      <c r="M1906" s="242"/>
      <c r="N1906" s="243"/>
      <c r="O1906" s="91"/>
      <c r="P1906" s="91"/>
      <c r="Q1906" s="91"/>
      <c r="R1906" s="91"/>
      <c r="S1906" s="91"/>
      <c r="T1906" s="92"/>
      <c r="U1906" s="38"/>
      <c r="V1906" s="38"/>
      <c r="W1906" s="38"/>
      <c r="X1906" s="38"/>
      <c r="Y1906" s="38"/>
      <c r="Z1906" s="38"/>
      <c r="AA1906" s="38"/>
      <c r="AB1906" s="38"/>
      <c r="AC1906" s="38"/>
      <c r="AD1906" s="38"/>
      <c r="AE1906" s="38"/>
      <c r="AT1906" s="17" t="s">
        <v>180</v>
      </c>
      <c r="AU1906" s="17" t="s">
        <v>85</v>
      </c>
    </row>
    <row r="1907" s="12" customFormat="1" ht="22.8" customHeight="1">
      <c r="A1907" s="12"/>
      <c r="B1907" s="210"/>
      <c r="C1907" s="211"/>
      <c r="D1907" s="212" t="s">
        <v>75</v>
      </c>
      <c r="E1907" s="224" t="s">
        <v>1896</v>
      </c>
      <c r="F1907" s="224" t="s">
        <v>1897</v>
      </c>
      <c r="G1907" s="211"/>
      <c r="H1907" s="211"/>
      <c r="I1907" s="214"/>
      <c r="J1907" s="225">
        <f>BK1907</f>
        <v>0</v>
      </c>
      <c r="K1907" s="211"/>
      <c r="L1907" s="216"/>
      <c r="M1907" s="217"/>
      <c r="N1907" s="218"/>
      <c r="O1907" s="218"/>
      <c r="P1907" s="219">
        <f>SUM(P1908:P1911)</f>
        <v>0</v>
      </c>
      <c r="Q1907" s="218"/>
      <c r="R1907" s="219">
        <f>SUM(R1908:R1911)</f>
        <v>0</v>
      </c>
      <c r="S1907" s="218"/>
      <c r="T1907" s="220">
        <f>SUM(T1908:T1911)</f>
        <v>0</v>
      </c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R1907" s="221" t="s">
        <v>85</v>
      </c>
      <c r="AT1907" s="222" t="s">
        <v>75</v>
      </c>
      <c r="AU1907" s="222" t="s">
        <v>83</v>
      </c>
      <c r="AY1907" s="221" t="s">
        <v>171</v>
      </c>
      <c r="BK1907" s="223">
        <f>SUM(BK1908:BK1911)</f>
        <v>0</v>
      </c>
    </row>
    <row r="1908" s="2" customFormat="1" ht="37.8" customHeight="1">
      <c r="A1908" s="38"/>
      <c r="B1908" s="39"/>
      <c r="C1908" s="226" t="s">
        <v>1898</v>
      </c>
      <c r="D1908" s="226" t="s">
        <v>173</v>
      </c>
      <c r="E1908" s="227" t="s">
        <v>1899</v>
      </c>
      <c r="F1908" s="228" t="s">
        <v>1900</v>
      </c>
      <c r="G1908" s="229" t="s">
        <v>438</v>
      </c>
      <c r="H1908" s="230">
        <v>9</v>
      </c>
      <c r="I1908" s="231"/>
      <c r="J1908" s="232">
        <f>ROUND(I1908*H1908,2)</f>
        <v>0</v>
      </c>
      <c r="K1908" s="228" t="s">
        <v>1</v>
      </c>
      <c r="L1908" s="44"/>
      <c r="M1908" s="233" t="s">
        <v>1</v>
      </c>
      <c r="N1908" s="234" t="s">
        <v>41</v>
      </c>
      <c r="O1908" s="91"/>
      <c r="P1908" s="235">
        <f>O1908*H1908</f>
        <v>0</v>
      </c>
      <c r="Q1908" s="235">
        <v>0</v>
      </c>
      <c r="R1908" s="235">
        <f>Q1908*H1908</f>
        <v>0</v>
      </c>
      <c r="S1908" s="235">
        <v>0</v>
      </c>
      <c r="T1908" s="236">
        <f>S1908*H1908</f>
        <v>0</v>
      </c>
      <c r="U1908" s="38"/>
      <c r="V1908" s="38"/>
      <c r="W1908" s="38"/>
      <c r="X1908" s="38"/>
      <c r="Y1908" s="38"/>
      <c r="Z1908" s="38"/>
      <c r="AA1908" s="38"/>
      <c r="AB1908" s="38"/>
      <c r="AC1908" s="38"/>
      <c r="AD1908" s="38"/>
      <c r="AE1908" s="38"/>
      <c r="AR1908" s="237" t="s">
        <v>272</v>
      </c>
      <c r="AT1908" s="237" t="s">
        <v>173</v>
      </c>
      <c r="AU1908" s="237" t="s">
        <v>85</v>
      </c>
      <c r="AY1908" s="17" t="s">
        <v>171</v>
      </c>
      <c r="BE1908" s="238">
        <f>IF(N1908="základní",J1908,0)</f>
        <v>0</v>
      </c>
      <c r="BF1908" s="238">
        <f>IF(N1908="snížená",J1908,0)</f>
        <v>0</v>
      </c>
      <c r="BG1908" s="238">
        <f>IF(N1908="zákl. přenesená",J1908,0)</f>
        <v>0</v>
      </c>
      <c r="BH1908" s="238">
        <f>IF(N1908="sníž. přenesená",J1908,0)</f>
        <v>0</v>
      </c>
      <c r="BI1908" s="238">
        <f>IF(N1908="nulová",J1908,0)</f>
        <v>0</v>
      </c>
      <c r="BJ1908" s="17" t="s">
        <v>83</v>
      </c>
      <c r="BK1908" s="238">
        <f>ROUND(I1908*H1908,2)</f>
        <v>0</v>
      </c>
      <c r="BL1908" s="17" t="s">
        <v>272</v>
      </c>
      <c r="BM1908" s="237" t="s">
        <v>1901</v>
      </c>
    </row>
    <row r="1909" s="2" customFormat="1" ht="37.8" customHeight="1">
      <c r="A1909" s="38"/>
      <c r="B1909" s="39"/>
      <c r="C1909" s="226" t="s">
        <v>1902</v>
      </c>
      <c r="D1909" s="226" t="s">
        <v>173</v>
      </c>
      <c r="E1909" s="227" t="s">
        <v>1903</v>
      </c>
      <c r="F1909" s="228" t="s">
        <v>1904</v>
      </c>
      <c r="G1909" s="229" t="s">
        <v>438</v>
      </c>
      <c r="H1909" s="230">
        <v>9</v>
      </c>
      <c r="I1909" s="231"/>
      <c r="J1909" s="232">
        <f>ROUND(I1909*H1909,2)</f>
        <v>0</v>
      </c>
      <c r="K1909" s="228" t="s">
        <v>1</v>
      </c>
      <c r="L1909" s="44"/>
      <c r="M1909" s="233" t="s">
        <v>1</v>
      </c>
      <c r="N1909" s="234" t="s">
        <v>41</v>
      </c>
      <c r="O1909" s="91"/>
      <c r="P1909" s="235">
        <f>O1909*H1909</f>
        <v>0</v>
      </c>
      <c r="Q1909" s="235">
        <v>0</v>
      </c>
      <c r="R1909" s="235">
        <f>Q1909*H1909</f>
        <v>0</v>
      </c>
      <c r="S1909" s="235">
        <v>0</v>
      </c>
      <c r="T1909" s="236">
        <f>S1909*H1909</f>
        <v>0</v>
      </c>
      <c r="U1909" s="38"/>
      <c r="V1909" s="38"/>
      <c r="W1909" s="38"/>
      <c r="X1909" s="38"/>
      <c r="Y1909" s="38"/>
      <c r="Z1909" s="38"/>
      <c r="AA1909" s="38"/>
      <c r="AB1909" s="38"/>
      <c r="AC1909" s="38"/>
      <c r="AD1909" s="38"/>
      <c r="AE1909" s="38"/>
      <c r="AR1909" s="237" t="s">
        <v>272</v>
      </c>
      <c r="AT1909" s="237" t="s">
        <v>173</v>
      </c>
      <c r="AU1909" s="237" t="s">
        <v>85</v>
      </c>
      <c r="AY1909" s="17" t="s">
        <v>171</v>
      </c>
      <c r="BE1909" s="238">
        <f>IF(N1909="základní",J1909,0)</f>
        <v>0</v>
      </c>
      <c r="BF1909" s="238">
        <f>IF(N1909="snížená",J1909,0)</f>
        <v>0</v>
      </c>
      <c r="BG1909" s="238">
        <f>IF(N1909="zákl. přenesená",J1909,0)</f>
        <v>0</v>
      </c>
      <c r="BH1909" s="238">
        <f>IF(N1909="sníž. přenesená",J1909,0)</f>
        <v>0</v>
      </c>
      <c r="BI1909" s="238">
        <f>IF(N1909="nulová",J1909,0)</f>
        <v>0</v>
      </c>
      <c r="BJ1909" s="17" t="s">
        <v>83</v>
      </c>
      <c r="BK1909" s="238">
        <f>ROUND(I1909*H1909,2)</f>
        <v>0</v>
      </c>
      <c r="BL1909" s="17" t="s">
        <v>272</v>
      </c>
      <c r="BM1909" s="237" t="s">
        <v>1905</v>
      </c>
    </row>
    <row r="1910" s="2" customFormat="1" ht="33" customHeight="1">
      <c r="A1910" s="38"/>
      <c r="B1910" s="39"/>
      <c r="C1910" s="226" t="s">
        <v>1906</v>
      </c>
      <c r="D1910" s="226" t="s">
        <v>173</v>
      </c>
      <c r="E1910" s="227" t="s">
        <v>1907</v>
      </c>
      <c r="F1910" s="228" t="s">
        <v>1908</v>
      </c>
      <c r="G1910" s="229" t="s">
        <v>1909</v>
      </c>
      <c r="H1910" s="277"/>
      <c r="I1910" s="231"/>
      <c r="J1910" s="232">
        <f>ROUND(I1910*H1910,2)</f>
        <v>0</v>
      </c>
      <c r="K1910" s="228" t="s">
        <v>177</v>
      </c>
      <c r="L1910" s="44"/>
      <c r="M1910" s="233" t="s">
        <v>1</v>
      </c>
      <c r="N1910" s="234" t="s">
        <v>41</v>
      </c>
      <c r="O1910" s="91"/>
      <c r="P1910" s="235">
        <f>O1910*H1910</f>
        <v>0</v>
      </c>
      <c r="Q1910" s="235">
        <v>0</v>
      </c>
      <c r="R1910" s="235">
        <f>Q1910*H1910</f>
        <v>0</v>
      </c>
      <c r="S1910" s="235">
        <v>0</v>
      </c>
      <c r="T1910" s="236">
        <f>S1910*H1910</f>
        <v>0</v>
      </c>
      <c r="U1910" s="38"/>
      <c r="V1910" s="38"/>
      <c r="W1910" s="38"/>
      <c r="X1910" s="38"/>
      <c r="Y1910" s="38"/>
      <c r="Z1910" s="38"/>
      <c r="AA1910" s="38"/>
      <c r="AB1910" s="38"/>
      <c r="AC1910" s="38"/>
      <c r="AD1910" s="38"/>
      <c r="AE1910" s="38"/>
      <c r="AR1910" s="237" t="s">
        <v>272</v>
      </c>
      <c r="AT1910" s="237" t="s">
        <v>173</v>
      </c>
      <c r="AU1910" s="237" t="s">
        <v>85</v>
      </c>
      <c r="AY1910" s="17" t="s">
        <v>171</v>
      </c>
      <c r="BE1910" s="238">
        <f>IF(N1910="základní",J1910,0)</f>
        <v>0</v>
      </c>
      <c r="BF1910" s="238">
        <f>IF(N1910="snížená",J1910,0)</f>
        <v>0</v>
      </c>
      <c r="BG1910" s="238">
        <f>IF(N1910="zákl. přenesená",J1910,0)</f>
        <v>0</v>
      </c>
      <c r="BH1910" s="238">
        <f>IF(N1910="sníž. přenesená",J1910,0)</f>
        <v>0</v>
      </c>
      <c r="BI1910" s="238">
        <f>IF(N1910="nulová",J1910,0)</f>
        <v>0</v>
      </c>
      <c r="BJ1910" s="17" t="s">
        <v>83</v>
      </c>
      <c r="BK1910" s="238">
        <f>ROUND(I1910*H1910,2)</f>
        <v>0</v>
      </c>
      <c r="BL1910" s="17" t="s">
        <v>272</v>
      </c>
      <c r="BM1910" s="237" t="s">
        <v>1910</v>
      </c>
    </row>
    <row r="1911" s="2" customFormat="1">
      <c r="A1911" s="38"/>
      <c r="B1911" s="39"/>
      <c r="C1911" s="40"/>
      <c r="D1911" s="239" t="s">
        <v>180</v>
      </c>
      <c r="E1911" s="40"/>
      <c r="F1911" s="240" t="s">
        <v>1911</v>
      </c>
      <c r="G1911" s="40"/>
      <c r="H1911" s="40"/>
      <c r="I1911" s="241"/>
      <c r="J1911" s="40"/>
      <c r="K1911" s="40"/>
      <c r="L1911" s="44"/>
      <c r="M1911" s="242"/>
      <c r="N1911" s="243"/>
      <c r="O1911" s="91"/>
      <c r="P1911" s="91"/>
      <c r="Q1911" s="91"/>
      <c r="R1911" s="91"/>
      <c r="S1911" s="91"/>
      <c r="T1911" s="92"/>
      <c r="U1911" s="38"/>
      <c r="V1911" s="38"/>
      <c r="W1911" s="38"/>
      <c r="X1911" s="38"/>
      <c r="Y1911" s="38"/>
      <c r="Z1911" s="38"/>
      <c r="AA1911" s="38"/>
      <c r="AB1911" s="38"/>
      <c r="AC1911" s="38"/>
      <c r="AD1911" s="38"/>
      <c r="AE1911" s="38"/>
      <c r="AT1911" s="17" t="s">
        <v>180</v>
      </c>
      <c r="AU1911" s="17" t="s">
        <v>85</v>
      </c>
    </row>
    <row r="1912" s="12" customFormat="1" ht="22.8" customHeight="1">
      <c r="A1912" s="12"/>
      <c r="B1912" s="210"/>
      <c r="C1912" s="211"/>
      <c r="D1912" s="212" t="s">
        <v>75</v>
      </c>
      <c r="E1912" s="224" t="s">
        <v>1912</v>
      </c>
      <c r="F1912" s="224" t="s">
        <v>1913</v>
      </c>
      <c r="G1912" s="211"/>
      <c r="H1912" s="211"/>
      <c r="I1912" s="214"/>
      <c r="J1912" s="225">
        <f>BK1912</f>
        <v>0</v>
      </c>
      <c r="K1912" s="211"/>
      <c r="L1912" s="216"/>
      <c r="M1912" s="217"/>
      <c r="N1912" s="218"/>
      <c r="O1912" s="218"/>
      <c r="P1912" s="219">
        <f>P1913+P1914+P1915</f>
        <v>0</v>
      </c>
      <c r="Q1912" s="218"/>
      <c r="R1912" s="219">
        <f>R1913+R1914+R1915</f>
        <v>0</v>
      </c>
      <c r="S1912" s="218"/>
      <c r="T1912" s="220">
        <f>T1913+T1914+T1915</f>
        <v>0</v>
      </c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R1912" s="221" t="s">
        <v>85</v>
      </c>
      <c r="AT1912" s="222" t="s">
        <v>75</v>
      </c>
      <c r="AU1912" s="222" t="s">
        <v>83</v>
      </c>
      <c r="AY1912" s="221" t="s">
        <v>171</v>
      </c>
      <c r="BK1912" s="223">
        <f>BK1913+BK1914+BK1915</f>
        <v>0</v>
      </c>
    </row>
    <row r="1913" s="2" customFormat="1" ht="33" customHeight="1">
      <c r="A1913" s="38"/>
      <c r="B1913" s="39"/>
      <c r="C1913" s="226" t="s">
        <v>1914</v>
      </c>
      <c r="D1913" s="226" t="s">
        <v>173</v>
      </c>
      <c r="E1913" s="227" t="s">
        <v>1915</v>
      </c>
      <c r="F1913" s="228" t="s">
        <v>1916</v>
      </c>
      <c r="G1913" s="229" t="s">
        <v>1909</v>
      </c>
      <c r="H1913" s="277"/>
      <c r="I1913" s="231"/>
      <c r="J1913" s="232">
        <f>ROUND(I1913*H1913,2)</f>
        <v>0</v>
      </c>
      <c r="K1913" s="228" t="s">
        <v>177</v>
      </c>
      <c r="L1913" s="44"/>
      <c r="M1913" s="233" t="s">
        <v>1</v>
      </c>
      <c r="N1913" s="234" t="s">
        <v>41</v>
      </c>
      <c r="O1913" s="91"/>
      <c r="P1913" s="235">
        <f>O1913*H1913</f>
        <v>0</v>
      </c>
      <c r="Q1913" s="235">
        <v>0</v>
      </c>
      <c r="R1913" s="235">
        <f>Q1913*H1913</f>
        <v>0</v>
      </c>
      <c r="S1913" s="235">
        <v>0</v>
      </c>
      <c r="T1913" s="236">
        <f>S1913*H1913</f>
        <v>0</v>
      </c>
      <c r="U1913" s="38"/>
      <c r="V1913" s="38"/>
      <c r="W1913" s="38"/>
      <c r="X1913" s="38"/>
      <c r="Y1913" s="38"/>
      <c r="Z1913" s="38"/>
      <c r="AA1913" s="38"/>
      <c r="AB1913" s="38"/>
      <c r="AC1913" s="38"/>
      <c r="AD1913" s="38"/>
      <c r="AE1913" s="38"/>
      <c r="AR1913" s="237" t="s">
        <v>272</v>
      </c>
      <c r="AT1913" s="237" t="s">
        <v>173</v>
      </c>
      <c r="AU1913" s="237" t="s">
        <v>85</v>
      </c>
      <c r="AY1913" s="17" t="s">
        <v>171</v>
      </c>
      <c r="BE1913" s="238">
        <f>IF(N1913="základní",J1913,0)</f>
        <v>0</v>
      </c>
      <c r="BF1913" s="238">
        <f>IF(N1913="snížená",J1913,0)</f>
        <v>0</v>
      </c>
      <c r="BG1913" s="238">
        <f>IF(N1913="zákl. přenesená",J1913,0)</f>
        <v>0</v>
      </c>
      <c r="BH1913" s="238">
        <f>IF(N1913="sníž. přenesená",J1913,0)</f>
        <v>0</v>
      </c>
      <c r="BI1913" s="238">
        <f>IF(N1913="nulová",J1913,0)</f>
        <v>0</v>
      </c>
      <c r="BJ1913" s="17" t="s">
        <v>83</v>
      </c>
      <c r="BK1913" s="238">
        <f>ROUND(I1913*H1913,2)</f>
        <v>0</v>
      </c>
      <c r="BL1913" s="17" t="s">
        <v>272</v>
      </c>
      <c r="BM1913" s="237" t="s">
        <v>1917</v>
      </c>
    </row>
    <row r="1914" s="2" customFormat="1">
      <c r="A1914" s="38"/>
      <c r="B1914" s="39"/>
      <c r="C1914" s="40"/>
      <c r="D1914" s="239" t="s">
        <v>180</v>
      </c>
      <c r="E1914" s="40"/>
      <c r="F1914" s="240" t="s">
        <v>1918</v>
      </c>
      <c r="G1914" s="40"/>
      <c r="H1914" s="40"/>
      <c r="I1914" s="241"/>
      <c r="J1914" s="40"/>
      <c r="K1914" s="40"/>
      <c r="L1914" s="44"/>
      <c r="M1914" s="242"/>
      <c r="N1914" s="243"/>
      <c r="O1914" s="91"/>
      <c r="P1914" s="91"/>
      <c r="Q1914" s="91"/>
      <c r="R1914" s="91"/>
      <c r="S1914" s="91"/>
      <c r="T1914" s="92"/>
      <c r="U1914" s="38"/>
      <c r="V1914" s="38"/>
      <c r="W1914" s="38"/>
      <c r="X1914" s="38"/>
      <c r="Y1914" s="38"/>
      <c r="Z1914" s="38"/>
      <c r="AA1914" s="38"/>
      <c r="AB1914" s="38"/>
      <c r="AC1914" s="38"/>
      <c r="AD1914" s="38"/>
      <c r="AE1914" s="38"/>
      <c r="AT1914" s="17" t="s">
        <v>180</v>
      </c>
      <c r="AU1914" s="17" t="s">
        <v>85</v>
      </c>
    </row>
    <row r="1915" s="12" customFormat="1" ht="20.88" customHeight="1">
      <c r="A1915" s="12"/>
      <c r="B1915" s="210"/>
      <c r="C1915" s="211"/>
      <c r="D1915" s="212" t="s">
        <v>75</v>
      </c>
      <c r="E1915" s="224" t="s">
        <v>1919</v>
      </c>
      <c r="F1915" s="224" t="s">
        <v>1920</v>
      </c>
      <c r="G1915" s="211"/>
      <c r="H1915" s="211"/>
      <c r="I1915" s="214"/>
      <c r="J1915" s="225">
        <f>BK1915</f>
        <v>0</v>
      </c>
      <c r="K1915" s="211"/>
      <c r="L1915" s="216"/>
      <c r="M1915" s="217"/>
      <c r="N1915" s="218"/>
      <c r="O1915" s="218"/>
      <c r="P1915" s="219">
        <f>P1916</f>
        <v>0</v>
      </c>
      <c r="Q1915" s="218"/>
      <c r="R1915" s="219">
        <f>R1916</f>
        <v>0</v>
      </c>
      <c r="S1915" s="218"/>
      <c r="T1915" s="220">
        <f>T1916</f>
        <v>0</v>
      </c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R1915" s="221" t="s">
        <v>83</v>
      </c>
      <c r="AT1915" s="222" t="s">
        <v>75</v>
      </c>
      <c r="AU1915" s="222" t="s">
        <v>85</v>
      </c>
      <c r="AY1915" s="221" t="s">
        <v>171</v>
      </c>
      <c r="BK1915" s="223">
        <f>BK1916</f>
        <v>0</v>
      </c>
    </row>
    <row r="1916" s="2" customFormat="1" ht="44.25" customHeight="1">
      <c r="A1916" s="38"/>
      <c r="B1916" s="39"/>
      <c r="C1916" s="226" t="s">
        <v>1921</v>
      </c>
      <c r="D1916" s="226" t="s">
        <v>173</v>
      </c>
      <c r="E1916" s="227" t="s">
        <v>1922</v>
      </c>
      <c r="F1916" s="228" t="s">
        <v>1923</v>
      </c>
      <c r="G1916" s="229" t="s">
        <v>1924</v>
      </c>
      <c r="H1916" s="230">
        <v>1</v>
      </c>
      <c r="I1916" s="231"/>
      <c r="J1916" s="232">
        <f>ROUND(I1916*H1916,2)</f>
        <v>0</v>
      </c>
      <c r="K1916" s="228" t="s">
        <v>1</v>
      </c>
      <c r="L1916" s="44"/>
      <c r="M1916" s="233" t="s">
        <v>1</v>
      </c>
      <c r="N1916" s="234" t="s">
        <v>41</v>
      </c>
      <c r="O1916" s="91"/>
      <c r="P1916" s="235">
        <f>O1916*H1916</f>
        <v>0</v>
      </c>
      <c r="Q1916" s="235">
        <v>0</v>
      </c>
      <c r="R1916" s="235">
        <f>Q1916*H1916</f>
        <v>0</v>
      </c>
      <c r="S1916" s="235">
        <v>0</v>
      </c>
      <c r="T1916" s="236">
        <f>S1916*H1916</f>
        <v>0</v>
      </c>
      <c r="U1916" s="38"/>
      <c r="V1916" s="38"/>
      <c r="W1916" s="38"/>
      <c r="X1916" s="38"/>
      <c r="Y1916" s="38"/>
      <c r="Z1916" s="38"/>
      <c r="AA1916" s="38"/>
      <c r="AB1916" s="38"/>
      <c r="AC1916" s="38"/>
      <c r="AD1916" s="38"/>
      <c r="AE1916" s="38"/>
      <c r="AR1916" s="237" t="s">
        <v>272</v>
      </c>
      <c r="AT1916" s="237" t="s">
        <v>173</v>
      </c>
      <c r="AU1916" s="237" t="s">
        <v>193</v>
      </c>
      <c r="AY1916" s="17" t="s">
        <v>171</v>
      </c>
      <c r="BE1916" s="238">
        <f>IF(N1916="základní",J1916,0)</f>
        <v>0</v>
      </c>
      <c r="BF1916" s="238">
        <f>IF(N1916="snížená",J1916,0)</f>
        <v>0</v>
      </c>
      <c r="BG1916" s="238">
        <f>IF(N1916="zákl. přenesená",J1916,0)</f>
        <v>0</v>
      </c>
      <c r="BH1916" s="238">
        <f>IF(N1916="sníž. přenesená",J1916,0)</f>
        <v>0</v>
      </c>
      <c r="BI1916" s="238">
        <f>IF(N1916="nulová",J1916,0)</f>
        <v>0</v>
      </c>
      <c r="BJ1916" s="17" t="s">
        <v>83</v>
      </c>
      <c r="BK1916" s="238">
        <f>ROUND(I1916*H1916,2)</f>
        <v>0</v>
      </c>
      <c r="BL1916" s="17" t="s">
        <v>272</v>
      </c>
      <c r="BM1916" s="237" t="s">
        <v>1925</v>
      </c>
    </row>
    <row r="1917" s="12" customFormat="1" ht="22.8" customHeight="1">
      <c r="A1917" s="12"/>
      <c r="B1917" s="210"/>
      <c r="C1917" s="211"/>
      <c r="D1917" s="212" t="s">
        <v>75</v>
      </c>
      <c r="E1917" s="224" t="s">
        <v>1926</v>
      </c>
      <c r="F1917" s="224" t="s">
        <v>1927</v>
      </c>
      <c r="G1917" s="211"/>
      <c r="H1917" s="211"/>
      <c r="I1917" s="214"/>
      <c r="J1917" s="225">
        <f>BK1917</f>
        <v>0</v>
      </c>
      <c r="K1917" s="211"/>
      <c r="L1917" s="216"/>
      <c r="M1917" s="217"/>
      <c r="N1917" s="218"/>
      <c r="O1917" s="218"/>
      <c r="P1917" s="219">
        <f>P1918+P1919+P1920+P1922+P1924+P1927+P1947+P1950</f>
        <v>0</v>
      </c>
      <c r="Q1917" s="218"/>
      <c r="R1917" s="219">
        <f>R1918+R1919+R1920+R1922+R1924+R1927+R1947+R1950</f>
        <v>0</v>
      </c>
      <c r="S1917" s="218"/>
      <c r="T1917" s="220">
        <f>T1918+T1919+T1920+T1922+T1924+T1927+T1947+T1950</f>
        <v>0</v>
      </c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R1917" s="221" t="s">
        <v>85</v>
      </c>
      <c r="AT1917" s="222" t="s">
        <v>75</v>
      </c>
      <c r="AU1917" s="222" t="s">
        <v>83</v>
      </c>
      <c r="AY1917" s="221" t="s">
        <v>171</v>
      </c>
      <c r="BK1917" s="223">
        <f>BK1918+BK1919+BK1920+BK1922+BK1924+BK1927+BK1947+BK1950</f>
        <v>0</v>
      </c>
    </row>
    <row r="1918" s="2" customFormat="1" ht="33" customHeight="1">
      <c r="A1918" s="38"/>
      <c r="B1918" s="39"/>
      <c r="C1918" s="226" t="s">
        <v>1928</v>
      </c>
      <c r="D1918" s="226" t="s">
        <v>173</v>
      </c>
      <c r="E1918" s="227" t="s">
        <v>1929</v>
      </c>
      <c r="F1918" s="228" t="s">
        <v>1930</v>
      </c>
      <c r="G1918" s="229" t="s">
        <v>1909</v>
      </c>
      <c r="H1918" s="277"/>
      <c r="I1918" s="231"/>
      <c r="J1918" s="232">
        <f>ROUND(I1918*H1918,2)</f>
        <v>0</v>
      </c>
      <c r="K1918" s="228" t="s">
        <v>177</v>
      </c>
      <c r="L1918" s="44"/>
      <c r="M1918" s="233" t="s">
        <v>1</v>
      </c>
      <c r="N1918" s="234" t="s">
        <v>41</v>
      </c>
      <c r="O1918" s="91"/>
      <c r="P1918" s="235">
        <f>O1918*H1918</f>
        <v>0</v>
      </c>
      <c r="Q1918" s="235">
        <v>0</v>
      </c>
      <c r="R1918" s="235">
        <f>Q1918*H1918</f>
        <v>0</v>
      </c>
      <c r="S1918" s="235">
        <v>0</v>
      </c>
      <c r="T1918" s="236">
        <f>S1918*H1918</f>
        <v>0</v>
      </c>
      <c r="U1918" s="38"/>
      <c r="V1918" s="38"/>
      <c r="W1918" s="38"/>
      <c r="X1918" s="38"/>
      <c r="Y1918" s="38"/>
      <c r="Z1918" s="38"/>
      <c r="AA1918" s="38"/>
      <c r="AB1918" s="38"/>
      <c r="AC1918" s="38"/>
      <c r="AD1918" s="38"/>
      <c r="AE1918" s="38"/>
      <c r="AR1918" s="237" t="s">
        <v>272</v>
      </c>
      <c r="AT1918" s="237" t="s">
        <v>173</v>
      </c>
      <c r="AU1918" s="237" t="s">
        <v>85</v>
      </c>
      <c r="AY1918" s="17" t="s">
        <v>171</v>
      </c>
      <c r="BE1918" s="238">
        <f>IF(N1918="základní",J1918,0)</f>
        <v>0</v>
      </c>
      <c r="BF1918" s="238">
        <f>IF(N1918="snížená",J1918,0)</f>
        <v>0</v>
      </c>
      <c r="BG1918" s="238">
        <f>IF(N1918="zákl. přenesená",J1918,0)</f>
        <v>0</v>
      </c>
      <c r="BH1918" s="238">
        <f>IF(N1918="sníž. přenesená",J1918,0)</f>
        <v>0</v>
      </c>
      <c r="BI1918" s="238">
        <f>IF(N1918="nulová",J1918,0)</f>
        <v>0</v>
      </c>
      <c r="BJ1918" s="17" t="s">
        <v>83</v>
      </c>
      <c r="BK1918" s="238">
        <f>ROUND(I1918*H1918,2)</f>
        <v>0</v>
      </c>
      <c r="BL1918" s="17" t="s">
        <v>272</v>
      </c>
      <c r="BM1918" s="237" t="s">
        <v>1931</v>
      </c>
    </row>
    <row r="1919" s="2" customFormat="1">
      <c r="A1919" s="38"/>
      <c r="B1919" s="39"/>
      <c r="C1919" s="40"/>
      <c r="D1919" s="239" t="s">
        <v>180</v>
      </c>
      <c r="E1919" s="40"/>
      <c r="F1919" s="240" t="s">
        <v>1932</v>
      </c>
      <c r="G1919" s="40"/>
      <c r="H1919" s="40"/>
      <c r="I1919" s="241"/>
      <c r="J1919" s="40"/>
      <c r="K1919" s="40"/>
      <c r="L1919" s="44"/>
      <c r="M1919" s="242"/>
      <c r="N1919" s="243"/>
      <c r="O1919" s="91"/>
      <c r="P1919" s="91"/>
      <c r="Q1919" s="91"/>
      <c r="R1919" s="91"/>
      <c r="S1919" s="91"/>
      <c r="T1919" s="92"/>
      <c r="U1919" s="38"/>
      <c r="V1919" s="38"/>
      <c r="W1919" s="38"/>
      <c r="X1919" s="38"/>
      <c r="Y1919" s="38"/>
      <c r="Z1919" s="38"/>
      <c r="AA1919" s="38"/>
      <c r="AB1919" s="38"/>
      <c r="AC1919" s="38"/>
      <c r="AD1919" s="38"/>
      <c r="AE1919" s="38"/>
      <c r="AT1919" s="17" t="s">
        <v>180</v>
      </c>
      <c r="AU1919" s="17" t="s">
        <v>85</v>
      </c>
    </row>
    <row r="1920" s="12" customFormat="1" ht="20.88" customHeight="1">
      <c r="A1920" s="12"/>
      <c r="B1920" s="210"/>
      <c r="C1920" s="211"/>
      <c r="D1920" s="212" t="s">
        <v>75</v>
      </c>
      <c r="E1920" s="224" t="s">
        <v>1933</v>
      </c>
      <c r="F1920" s="224" t="s">
        <v>1934</v>
      </c>
      <c r="G1920" s="211"/>
      <c r="H1920" s="211"/>
      <c r="I1920" s="214"/>
      <c r="J1920" s="225">
        <f>BK1920</f>
        <v>0</v>
      </c>
      <c r="K1920" s="211"/>
      <c r="L1920" s="216"/>
      <c r="M1920" s="217"/>
      <c r="N1920" s="218"/>
      <c r="O1920" s="218"/>
      <c r="P1920" s="219">
        <f>P1921</f>
        <v>0</v>
      </c>
      <c r="Q1920" s="218"/>
      <c r="R1920" s="219">
        <f>R1921</f>
        <v>0</v>
      </c>
      <c r="S1920" s="218"/>
      <c r="T1920" s="220">
        <f>T1921</f>
        <v>0</v>
      </c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R1920" s="221" t="s">
        <v>83</v>
      </c>
      <c r="AT1920" s="222" t="s">
        <v>75</v>
      </c>
      <c r="AU1920" s="222" t="s">
        <v>85</v>
      </c>
      <c r="AY1920" s="221" t="s">
        <v>171</v>
      </c>
      <c r="BK1920" s="223">
        <f>BK1921</f>
        <v>0</v>
      </c>
    </row>
    <row r="1921" s="2" customFormat="1" ht="55.5" customHeight="1">
      <c r="A1921" s="38"/>
      <c r="B1921" s="39"/>
      <c r="C1921" s="226" t="s">
        <v>1935</v>
      </c>
      <c r="D1921" s="226" t="s">
        <v>173</v>
      </c>
      <c r="E1921" s="227" t="s">
        <v>1936</v>
      </c>
      <c r="F1921" s="228" t="s">
        <v>1937</v>
      </c>
      <c r="G1921" s="229" t="s">
        <v>1924</v>
      </c>
      <c r="H1921" s="230">
        <v>1</v>
      </c>
      <c r="I1921" s="231"/>
      <c r="J1921" s="232">
        <f>ROUND(I1921*H1921,2)</f>
        <v>0</v>
      </c>
      <c r="K1921" s="228" t="s">
        <v>1</v>
      </c>
      <c r="L1921" s="44"/>
      <c r="M1921" s="233" t="s">
        <v>1</v>
      </c>
      <c r="N1921" s="234" t="s">
        <v>41</v>
      </c>
      <c r="O1921" s="91"/>
      <c r="P1921" s="235">
        <f>O1921*H1921</f>
        <v>0</v>
      </c>
      <c r="Q1921" s="235">
        <v>0</v>
      </c>
      <c r="R1921" s="235">
        <f>Q1921*H1921</f>
        <v>0</v>
      </c>
      <c r="S1921" s="235">
        <v>0</v>
      </c>
      <c r="T1921" s="236">
        <f>S1921*H1921</f>
        <v>0</v>
      </c>
      <c r="U1921" s="38"/>
      <c r="V1921" s="38"/>
      <c r="W1921" s="38"/>
      <c r="X1921" s="38"/>
      <c r="Y1921" s="38"/>
      <c r="Z1921" s="38"/>
      <c r="AA1921" s="38"/>
      <c r="AB1921" s="38"/>
      <c r="AC1921" s="38"/>
      <c r="AD1921" s="38"/>
      <c r="AE1921" s="38"/>
      <c r="AR1921" s="237" t="s">
        <v>272</v>
      </c>
      <c r="AT1921" s="237" t="s">
        <v>173</v>
      </c>
      <c r="AU1921" s="237" t="s">
        <v>193</v>
      </c>
      <c r="AY1921" s="17" t="s">
        <v>171</v>
      </c>
      <c r="BE1921" s="238">
        <f>IF(N1921="základní",J1921,0)</f>
        <v>0</v>
      </c>
      <c r="BF1921" s="238">
        <f>IF(N1921="snížená",J1921,0)</f>
        <v>0</v>
      </c>
      <c r="BG1921" s="238">
        <f>IF(N1921="zákl. přenesená",J1921,0)</f>
        <v>0</v>
      </c>
      <c r="BH1921" s="238">
        <f>IF(N1921="sníž. přenesená",J1921,0)</f>
        <v>0</v>
      </c>
      <c r="BI1921" s="238">
        <f>IF(N1921="nulová",J1921,0)</f>
        <v>0</v>
      </c>
      <c r="BJ1921" s="17" t="s">
        <v>83</v>
      </c>
      <c r="BK1921" s="238">
        <f>ROUND(I1921*H1921,2)</f>
        <v>0</v>
      </c>
      <c r="BL1921" s="17" t="s">
        <v>272</v>
      </c>
      <c r="BM1921" s="237" t="s">
        <v>1938</v>
      </c>
    </row>
    <row r="1922" s="12" customFormat="1" ht="20.88" customHeight="1">
      <c r="A1922" s="12"/>
      <c r="B1922" s="210"/>
      <c r="C1922" s="211"/>
      <c r="D1922" s="212" t="s">
        <v>75</v>
      </c>
      <c r="E1922" s="224" t="s">
        <v>1939</v>
      </c>
      <c r="F1922" s="224" t="s">
        <v>1940</v>
      </c>
      <c r="G1922" s="211"/>
      <c r="H1922" s="211"/>
      <c r="I1922" s="214"/>
      <c r="J1922" s="225">
        <f>BK1922</f>
        <v>0</v>
      </c>
      <c r="K1922" s="211"/>
      <c r="L1922" s="216"/>
      <c r="M1922" s="217"/>
      <c r="N1922" s="218"/>
      <c r="O1922" s="218"/>
      <c r="P1922" s="219">
        <f>P1923</f>
        <v>0</v>
      </c>
      <c r="Q1922" s="218"/>
      <c r="R1922" s="219">
        <f>R1923</f>
        <v>0</v>
      </c>
      <c r="S1922" s="218"/>
      <c r="T1922" s="220">
        <f>T1923</f>
        <v>0</v>
      </c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R1922" s="221" t="s">
        <v>83</v>
      </c>
      <c r="AT1922" s="222" t="s">
        <v>75</v>
      </c>
      <c r="AU1922" s="222" t="s">
        <v>85</v>
      </c>
      <c r="AY1922" s="221" t="s">
        <v>171</v>
      </c>
      <c r="BK1922" s="223">
        <f>BK1923</f>
        <v>0</v>
      </c>
    </row>
    <row r="1923" s="2" customFormat="1" ht="37.8" customHeight="1">
      <c r="A1923" s="38"/>
      <c r="B1923" s="39"/>
      <c r="C1923" s="226" t="s">
        <v>1941</v>
      </c>
      <c r="D1923" s="226" t="s">
        <v>173</v>
      </c>
      <c r="E1923" s="227" t="s">
        <v>1942</v>
      </c>
      <c r="F1923" s="228" t="s">
        <v>1943</v>
      </c>
      <c r="G1923" s="229" t="s">
        <v>438</v>
      </c>
      <c r="H1923" s="230">
        <v>4</v>
      </c>
      <c r="I1923" s="231"/>
      <c r="J1923" s="232">
        <f>ROUND(I1923*H1923,2)</f>
        <v>0</v>
      </c>
      <c r="K1923" s="228" t="s">
        <v>1</v>
      </c>
      <c r="L1923" s="44"/>
      <c r="M1923" s="233" t="s">
        <v>1</v>
      </c>
      <c r="N1923" s="234" t="s">
        <v>41</v>
      </c>
      <c r="O1923" s="91"/>
      <c r="P1923" s="235">
        <f>O1923*H1923</f>
        <v>0</v>
      </c>
      <c r="Q1923" s="235">
        <v>0</v>
      </c>
      <c r="R1923" s="235">
        <f>Q1923*H1923</f>
        <v>0</v>
      </c>
      <c r="S1923" s="235">
        <v>0</v>
      </c>
      <c r="T1923" s="236">
        <f>S1923*H1923</f>
        <v>0</v>
      </c>
      <c r="U1923" s="38"/>
      <c r="V1923" s="38"/>
      <c r="W1923" s="38"/>
      <c r="X1923" s="38"/>
      <c r="Y1923" s="38"/>
      <c r="Z1923" s="38"/>
      <c r="AA1923" s="38"/>
      <c r="AB1923" s="38"/>
      <c r="AC1923" s="38"/>
      <c r="AD1923" s="38"/>
      <c r="AE1923" s="38"/>
      <c r="AR1923" s="237" t="s">
        <v>272</v>
      </c>
      <c r="AT1923" s="237" t="s">
        <v>173</v>
      </c>
      <c r="AU1923" s="237" t="s">
        <v>193</v>
      </c>
      <c r="AY1923" s="17" t="s">
        <v>171</v>
      </c>
      <c r="BE1923" s="238">
        <f>IF(N1923="základní",J1923,0)</f>
        <v>0</v>
      </c>
      <c r="BF1923" s="238">
        <f>IF(N1923="snížená",J1923,0)</f>
        <v>0</v>
      </c>
      <c r="BG1923" s="238">
        <f>IF(N1923="zákl. přenesená",J1923,0)</f>
        <v>0</v>
      </c>
      <c r="BH1923" s="238">
        <f>IF(N1923="sníž. přenesená",J1923,0)</f>
        <v>0</v>
      </c>
      <c r="BI1923" s="238">
        <f>IF(N1923="nulová",J1923,0)</f>
        <v>0</v>
      </c>
      <c r="BJ1923" s="17" t="s">
        <v>83</v>
      </c>
      <c r="BK1923" s="238">
        <f>ROUND(I1923*H1923,2)</f>
        <v>0</v>
      </c>
      <c r="BL1923" s="17" t="s">
        <v>272</v>
      </c>
      <c r="BM1923" s="237" t="s">
        <v>1944</v>
      </c>
    </row>
    <row r="1924" s="12" customFormat="1" ht="20.88" customHeight="1">
      <c r="A1924" s="12"/>
      <c r="B1924" s="210"/>
      <c r="C1924" s="211"/>
      <c r="D1924" s="212" t="s">
        <v>75</v>
      </c>
      <c r="E1924" s="224" t="s">
        <v>1945</v>
      </c>
      <c r="F1924" s="224" t="s">
        <v>1946</v>
      </c>
      <c r="G1924" s="211"/>
      <c r="H1924" s="211"/>
      <c r="I1924" s="214"/>
      <c r="J1924" s="225">
        <f>BK1924</f>
        <v>0</v>
      </c>
      <c r="K1924" s="211"/>
      <c r="L1924" s="216"/>
      <c r="M1924" s="217"/>
      <c r="N1924" s="218"/>
      <c r="O1924" s="218"/>
      <c r="P1924" s="219">
        <f>SUM(P1925:P1926)</f>
        <v>0</v>
      </c>
      <c r="Q1924" s="218"/>
      <c r="R1924" s="219">
        <f>SUM(R1925:R1926)</f>
        <v>0</v>
      </c>
      <c r="S1924" s="218"/>
      <c r="T1924" s="220">
        <f>SUM(T1925:T1926)</f>
        <v>0</v>
      </c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R1924" s="221" t="s">
        <v>83</v>
      </c>
      <c r="AT1924" s="222" t="s">
        <v>75</v>
      </c>
      <c r="AU1924" s="222" t="s">
        <v>85</v>
      </c>
      <c r="AY1924" s="221" t="s">
        <v>171</v>
      </c>
      <c r="BK1924" s="223">
        <f>SUM(BK1925:BK1926)</f>
        <v>0</v>
      </c>
    </row>
    <row r="1925" s="2" customFormat="1" ht="37.8" customHeight="1">
      <c r="A1925" s="38"/>
      <c r="B1925" s="39"/>
      <c r="C1925" s="226" t="s">
        <v>1947</v>
      </c>
      <c r="D1925" s="226" t="s">
        <v>173</v>
      </c>
      <c r="E1925" s="227" t="s">
        <v>1948</v>
      </c>
      <c r="F1925" s="228" t="s">
        <v>1949</v>
      </c>
      <c r="G1925" s="229" t="s">
        <v>1924</v>
      </c>
      <c r="H1925" s="230">
        <v>1</v>
      </c>
      <c r="I1925" s="231"/>
      <c r="J1925" s="232">
        <f>ROUND(I1925*H1925,2)</f>
        <v>0</v>
      </c>
      <c r="K1925" s="228" t="s">
        <v>1</v>
      </c>
      <c r="L1925" s="44"/>
      <c r="M1925" s="233" t="s">
        <v>1</v>
      </c>
      <c r="N1925" s="234" t="s">
        <v>41</v>
      </c>
      <c r="O1925" s="91"/>
      <c r="P1925" s="235">
        <f>O1925*H1925</f>
        <v>0</v>
      </c>
      <c r="Q1925" s="235">
        <v>0</v>
      </c>
      <c r="R1925" s="235">
        <f>Q1925*H1925</f>
        <v>0</v>
      </c>
      <c r="S1925" s="235">
        <v>0</v>
      </c>
      <c r="T1925" s="236">
        <f>S1925*H1925</f>
        <v>0</v>
      </c>
      <c r="U1925" s="38"/>
      <c r="V1925" s="38"/>
      <c r="W1925" s="38"/>
      <c r="X1925" s="38"/>
      <c r="Y1925" s="38"/>
      <c r="Z1925" s="38"/>
      <c r="AA1925" s="38"/>
      <c r="AB1925" s="38"/>
      <c r="AC1925" s="38"/>
      <c r="AD1925" s="38"/>
      <c r="AE1925" s="38"/>
      <c r="AR1925" s="237" t="s">
        <v>272</v>
      </c>
      <c r="AT1925" s="237" t="s">
        <v>173</v>
      </c>
      <c r="AU1925" s="237" t="s">
        <v>193</v>
      </c>
      <c r="AY1925" s="17" t="s">
        <v>171</v>
      </c>
      <c r="BE1925" s="238">
        <f>IF(N1925="základní",J1925,0)</f>
        <v>0</v>
      </c>
      <c r="BF1925" s="238">
        <f>IF(N1925="snížená",J1925,0)</f>
        <v>0</v>
      </c>
      <c r="BG1925" s="238">
        <f>IF(N1925="zákl. přenesená",J1925,0)</f>
        <v>0</v>
      </c>
      <c r="BH1925" s="238">
        <f>IF(N1925="sníž. přenesená",J1925,0)</f>
        <v>0</v>
      </c>
      <c r="BI1925" s="238">
        <f>IF(N1925="nulová",J1925,0)</f>
        <v>0</v>
      </c>
      <c r="BJ1925" s="17" t="s">
        <v>83</v>
      </c>
      <c r="BK1925" s="238">
        <f>ROUND(I1925*H1925,2)</f>
        <v>0</v>
      </c>
      <c r="BL1925" s="17" t="s">
        <v>272</v>
      </c>
      <c r="BM1925" s="237" t="s">
        <v>1950</v>
      </c>
    </row>
    <row r="1926" s="2" customFormat="1" ht="49.05" customHeight="1">
      <c r="A1926" s="38"/>
      <c r="B1926" s="39"/>
      <c r="C1926" s="226" t="s">
        <v>1951</v>
      </c>
      <c r="D1926" s="226" t="s">
        <v>173</v>
      </c>
      <c r="E1926" s="227" t="s">
        <v>1952</v>
      </c>
      <c r="F1926" s="228" t="s">
        <v>1953</v>
      </c>
      <c r="G1926" s="229" t="s">
        <v>1924</v>
      </c>
      <c r="H1926" s="230">
        <v>1</v>
      </c>
      <c r="I1926" s="231"/>
      <c r="J1926" s="232">
        <f>ROUND(I1926*H1926,2)</f>
        <v>0</v>
      </c>
      <c r="K1926" s="228" t="s">
        <v>1</v>
      </c>
      <c r="L1926" s="44"/>
      <c r="M1926" s="233" t="s">
        <v>1</v>
      </c>
      <c r="N1926" s="234" t="s">
        <v>41</v>
      </c>
      <c r="O1926" s="91"/>
      <c r="P1926" s="235">
        <f>O1926*H1926</f>
        <v>0</v>
      </c>
      <c r="Q1926" s="235">
        <v>0</v>
      </c>
      <c r="R1926" s="235">
        <f>Q1926*H1926</f>
        <v>0</v>
      </c>
      <c r="S1926" s="235">
        <v>0</v>
      </c>
      <c r="T1926" s="236">
        <f>S1926*H1926</f>
        <v>0</v>
      </c>
      <c r="U1926" s="38"/>
      <c r="V1926" s="38"/>
      <c r="W1926" s="38"/>
      <c r="X1926" s="38"/>
      <c r="Y1926" s="38"/>
      <c r="Z1926" s="38"/>
      <c r="AA1926" s="38"/>
      <c r="AB1926" s="38"/>
      <c r="AC1926" s="38"/>
      <c r="AD1926" s="38"/>
      <c r="AE1926" s="38"/>
      <c r="AR1926" s="237" t="s">
        <v>272</v>
      </c>
      <c r="AT1926" s="237" t="s">
        <v>173</v>
      </c>
      <c r="AU1926" s="237" t="s">
        <v>193</v>
      </c>
      <c r="AY1926" s="17" t="s">
        <v>171</v>
      </c>
      <c r="BE1926" s="238">
        <f>IF(N1926="základní",J1926,0)</f>
        <v>0</v>
      </c>
      <c r="BF1926" s="238">
        <f>IF(N1926="snížená",J1926,0)</f>
        <v>0</v>
      </c>
      <c r="BG1926" s="238">
        <f>IF(N1926="zákl. přenesená",J1926,0)</f>
        <v>0</v>
      </c>
      <c r="BH1926" s="238">
        <f>IF(N1926="sníž. přenesená",J1926,0)</f>
        <v>0</v>
      </c>
      <c r="BI1926" s="238">
        <f>IF(N1926="nulová",J1926,0)</f>
        <v>0</v>
      </c>
      <c r="BJ1926" s="17" t="s">
        <v>83</v>
      </c>
      <c r="BK1926" s="238">
        <f>ROUND(I1926*H1926,2)</f>
        <v>0</v>
      </c>
      <c r="BL1926" s="17" t="s">
        <v>272</v>
      </c>
      <c r="BM1926" s="237" t="s">
        <v>1954</v>
      </c>
    </row>
    <row r="1927" s="12" customFormat="1" ht="20.88" customHeight="1">
      <c r="A1927" s="12"/>
      <c r="B1927" s="210"/>
      <c r="C1927" s="211"/>
      <c r="D1927" s="212" t="s">
        <v>75</v>
      </c>
      <c r="E1927" s="224" t="s">
        <v>1955</v>
      </c>
      <c r="F1927" s="224" t="s">
        <v>1598</v>
      </c>
      <c r="G1927" s="211"/>
      <c r="H1927" s="211"/>
      <c r="I1927" s="214"/>
      <c r="J1927" s="225">
        <f>BK1927</f>
        <v>0</v>
      </c>
      <c r="K1927" s="211"/>
      <c r="L1927" s="216"/>
      <c r="M1927" s="217"/>
      <c r="N1927" s="218"/>
      <c r="O1927" s="218"/>
      <c r="P1927" s="219">
        <f>SUM(P1928:P1946)</f>
        <v>0</v>
      </c>
      <c r="Q1927" s="218"/>
      <c r="R1927" s="219">
        <f>SUM(R1928:R1946)</f>
        <v>0</v>
      </c>
      <c r="S1927" s="218"/>
      <c r="T1927" s="220">
        <f>SUM(T1928:T1946)</f>
        <v>0</v>
      </c>
      <c r="U1927" s="12"/>
      <c r="V1927" s="12"/>
      <c r="W1927" s="12"/>
      <c r="X1927" s="12"/>
      <c r="Y1927" s="12"/>
      <c r="Z1927" s="12"/>
      <c r="AA1927" s="12"/>
      <c r="AB1927" s="12"/>
      <c r="AC1927" s="12"/>
      <c r="AD1927" s="12"/>
      <c r="AE1927" s="12"/>
      <c r="AR1927" s="221" t="s">
        <v>83</v>
      </c>
      <c r="AT1927" s="222" t="s">
        <v>75</v>
      </c>
      <c r="AU1927" s="222" t="s">
        <v>85</v>
      </c>
      <c r="AY1927" s="221" t="s">
        <v>171</v>
      </c>
      <c r="BK1927" s="223">
        <f>SUM(BK1928:BK1946)</f>
        <v>0</v>
      </c>
    </row>
    <row r="1928" s="2" customFormat="1" ht="24.15" customHeight="1">
      <c r="A1928" s="38"/>
      <c r="B1928" s="39"/>
      <c r="C1928" s="226" t="s">
        <v>1956</v>
      </c>
      <c r="D1928" s="226" t="s">
        <v>173</v>
      </c>
      <c r="E1928" s="227" t="s">
        <v>1957</v>
      </c>
      <c r="F1928" s="228" t="s">
        <v>1958</v>
      </c>
      <c r="G1928" s="229" t="s">
        <v>438</v>
      </c>
      <c r="H1928" s="230">
        <v>1.5</v>
      </c>
      <c r="I1928" s="231"/>
      <c r="J1928" s="232">
        <f>ROUND(I1928*H1928,2)</f>
        <v>0</v>
      </c>
      <c r="K1928" s="228" t="s">
        <v>1</v>
      </c>
      <c r="L1928" s="44"/>
      <c r="M1928" s="233" t="s">
        <v>1</v>
      </c>
      <c r="N1928" s="234" t="s">
        <v>41</v>
      </c>
      <c r="O1928" s="91"/>
      <c r="P1928" s="235">
        <f>O1928*H1928</f>
        <v>0</v>
      </c>
      <c r="Q1928" s="235">
        <v>0</v>
      </c>
      <c r="R1928" s="235">
        <f>Q1928*H1928</f>
        <v>0</v>
      </c>
      <c r="S1928" s="235">
        <v>0</v>
      </c>
      <c r="T1928" s="236">
        <f>S1928*H1928</f>
        <v>0</v>
      </c>
      <c r="U1928" s="38"/>
      <c r="V1928" s="38"/>
      <c r="W1928" s="38"/>
      <c r="X1928" s="38"/>
      <c r="Y1928" s="38"/>
      <c r="Z1928" s="38"/>
      <c r="AA1928" s="38"/>
      <c r="AB1928" s="38"/>
      <c r="AC1928" s="38"/>
      <c r="AD1928" s="38"/>
      <c r="AE1928" s="38"/>
      <c r="AR1928" s="237" t="s">
        <v>272</v>
      </c>
      <c r="AT1928" s="237" t="s">
        <v>173</v>
      </c>
      <c r="AU1928" s="237" t="s">
        <v>193</v>
      </c>
      <c r="AY1928" s="17" t="s">
        <v>171</v>
      </c>
      <c r="BE1928" s="238">
        <f>IF(N1928="základní",J1928,0)</f>
        <v>0</v>
      </c>
      <c r="BF1928" s="238">
        <f>IF(N1928="snížená",J1928,0)</f>
        <v>0</v>
      </c>
      <c r="BG1928" s="238">
        <f>IF(N1928="zákl. přenesená",J1928,0)</f>
        <v>0</v>
      </c>
      <c r="BH1928" s="238">
        <f>IF(N1928="sníž. přenesená",J1928,0)</f>
        <v>0</v>
      </c>
      <c r="BI1928" s="238">
        <f>IF(N1928="nulová",J1928,0)</f>
        <v>0</v>
      </c>
      <c r="BJ1928" s="17" t="s">
        <v>83</v>
      </c>
      <c r="BK1928" s="238">
        <f>ROUND(I1928*H1928,2)</f>
        <v>0</v>
      </c>
      <c r="BL1928" s="17" t="s">
        <v>272</v>
      </c>
      <c r="BM1928" s="237" t="s">
        <v>1959</v>
      </c>
    </row>
    <row r="1929" s="2" customFormat="1" ht="33" customHeight="1">
      <c r="A1929" s="38"/>
      <c r="B1929" s="39"/>
      <c r="C1929" s="226" t="s">
        <v>1960</v>
      </c>
      <c r="D1929" s="226" t="s">
        <v>173</v>
      </c>
      <c r="E1929" s="227" t="s">
        <v>1961</v>
      </c>
      <c r="F1929" s="228" t="s">
        <v>1962</v>
      </c>
      <c r="G1929" s="229" t="s">
        <v>438</v>
      </c>
      <c r="H1929" s="230">
        <v>4</v>
      </c>
      <c r="I1929" s="231"/>
      <c r="J1929" s="232">
        <f>ROUND(I1929*H1929,2)</f>
        <v>0</v>
      </c>
      <c r="K1929" s="228" t="s">
        <v>1</v>
      </c>
      <c r="L1929" s="44"/>
      <c r="M1929" s="233" t="s">
        <v>1</v>
      </c>
      <c r="N1929" s="234" t="s">
        <v>41</v>
      </c>
      <c r="O1929" s="91"/>
      <c r="P1929" s="235">
        <f>O1929*H1929</f>
        <v>0</v>
      </c>
      <c r="Q1929" s="235">
        <v>0</v>
      </c>
      <c r="R1929" s="235">
        <f>Q1929*H1929</f>
        <v>0</v>
      </c>
      <c r="S1929" s="235">
        <v>0</v>
      </c>
      <c r="T1929" s="236">
        <f>S1929*H1929</f>
        <v>0</v>
      </c>
      <c r="U1929" s="38"/>
      <c r="V1929" s="38"/>
      <c r="W1929" s="38"/>
      <c r="X1929" s="38"/>
      <c r="Y1929" s="38"/>
      <c r="Z1929" s="38"/>
      <c r="AA1929" s="38"/>
      <c r="AB1929" s="38"/>
      <c r="AC1929" s="38"/>
      <c r="AD1929" s="38"/>
      <c r="AE1929" s="38"/>
      <c r="AR1929" s="237" t="s">
        <v>272</v>
      </c>
      <c r="AT1929" s="237" t="s">
        <v>173</v>
      </c>
      <c r="AU1929" s="237" t="s">
        <v>193</v>
      </c>
      <c r="AY1929" s="17" t="s">
        <v>171</v>
      </c>
      <c r="BE1929" s="238">
        <f>IF(N1929="základní",J1929,0)</f>
        <v>0</v>
      </c>
      <c r="BF1929" s="238">
        <f>IF(N1929="snížená",J1929,0)</f>
        <v>0</v>
      </c>
      <c r="BG1929" s="238">
        <f>IF(N1929="zákl. přenesená",J1929,0)</f>
        <v>0</v>
      </c>
      <c r="BH1929" s="238">
        <f>IF(N1929="sníž. přenesená",J1929,0)</f>
        <v>0</v>
      </c>
      <c r="BI1929" s="238">
        <f>IF(N1929="nulová",J1929,0)</f>
        <v>0</v>
      </c>
      <c r="BJ1929" s="17" t="s">
        <v>83</v>
      </c>
      <c r="BK1929" s="238">
        <f>ROUND(I1929*H1929,2)</f>
        <v>0</v>
      </c>
      <c r="BL1929" s="17" t="s">
        <v>272</v>
      </c>
      <c r="BM1929" s="237" t="s">
        <v>1963</v>
      </c>
    </row>
    <row r="1930" s="2" customFormat="1" ht="37.8" customHeight="1">
      <c r="A1930" s="38"/>
      <c r="B1930" s="39"/>
      <c r="C1930" s="226" t="s">
        <v>1964</v>
      </c>
      <c r="D1930" s="226" t="s">
        <v>173</v>
      </c>
      <c r="E1930" s="227" t="s">
        <v>1965</v>
      </c>
      <c r="F1930" s="228" t="s">
        <v>1966</v>
      </c>
      <c r="G1930" s="229" t="s">
        <v>438</v>
      </c>
      <c r="H1930" s="230">
        <v>3</v>
      </c>
      <c r="I1930" s="231"/>
      <c r="J1930" s="232">
        <f>ROUND(I1930*H1930,2)</f>
        <v>0</v>
      </c>
      <c r="K1930" s="228" t="s">
        <v>1</v>
      </c>
      <c r="L1930" s="44"/>
      <c r="M1930" s="233" t="s">
        <v>1</v>
      </c>
      <c r="N1930" s="234" t="s">
        <v>41</v>
      </c>
      <c r="O1930" s="91"/>
      <c r="P1930" s="235">
        <f>O1930*H1930</f>
        <v>0</v>
      </c>
      <c r="Q1930" s="235">
        <v>0</v>
      </c>
      <c r="R1930" s="235">
        <f>Q1930*H1930</f>
        <v>0</v>
      </c>
      <c r="S1930" s="235">
        <v>0</v>
      </c>
      <c r="T1930" s="236">
        <f>S1930*H1930</f>
        <v>0</v>
      </c>
      <c r="U1930" s="38"/>
      <c r="V1930" s="38"/>
      <c r="W1930" s="38"/>
      <c r="X1930" s="38"/>
      <c r="Y1930" s="38"/>
      <c r="Z1930" s="38"/>
      <c r="AA1930" s="38"/>
      <c r="AB1930" s="38"/>
      <c r="AC1930" s="38"/>
      <c r="AD1930" s="38"/>
      <c r="AE1930" s="38"/>
      <c r="AR1930" s="237" t="s">
        <v>272</v>
      </c>
      <c r="AT1930" s="237" t="s">
        <v>173</v>
      </c>
      <c r="AU1930" s="237" t="s">
        <v>193</v>
      </c>
      <c r="AY1930" s="17" t="s">
        <v>171</v>
      </c>
      <c r="BE1930" s="238">
        <f>IF(N1930="základní",J1930,0)</f>
        <v>0</v>
      </c>
      <c r="BF1930" s="238">
        <f>IF(N1930="snížená",J1930,0)</f>
        <v>0</v>
      </c>
      <c r="BG1930" s="238">
        <f>IF(N1930="zákl. přenesená",J1930,0)</f>
        <v>0</v>
      </c>
      <c r="BH1930" s="238">
        <f>IF(N1930="sníž. přenesená",J1930,0)</f>
        <v>0</v>
      </c>
      <c r="BI1930" s="238">
        <f>IF(N1930="nulová",J1930,0)</f>
        <v>0</v>
      </c>
      <c r="BJ1930" s="17" t="s">
        <v>83</v>
      </c>
      <c r="BK1930" s="238">
        <f>ROUND(I1930*H1930,2)</f>
        <v>0</v>
      </c>
      <c r="BL1930" s="17" t="s">
        <v>272</v>
      </c>
      <c r="BM1930" s="237" t="s">
        <v>1967</v>
      </c>
    </row>
    <row r="1931" s="2" customFormat="1" ht="33" customHeight="1">
      <c r="A1931" s="38"/>
      <c r="B1931" s="39"/>
      <c r="C1931" s="226" t="s">
        <v>1968</v>
      </c>
      <c r="D1931" s="226" t="s">
        <v>173</v>
      </c>
      <c r="E1931" s="227" t="s">
        <v>1969</v>
      </c>
      <c r="F1931" s="228" t="s">
        <v>1970</v>
      </c>
      <c r="G1931" s="229" t="s">
        <v>1924</v>
      </c>
      <c r="H1931" s="230">
        <v>2</v>
      </c>
      <c r="I1931" s="231"/>
      <c r="J1931" s="232">
        <f>ROUND(I1931*H1931,2)</f>
        <v>0</v>
      </c>
      <c r="K1931" s="228" t="s">
        <v>1</v>
      </c>
      <c r="L1931" s="44"/>
      <c r="M1931" s="233" t="s">
        <v>1</v>
      </c>
      <c r="N1931" s="234" t="s">
        <v>41</v>
      </c>
      <c r="O1931" s="91"/>
      <c r="P1931" s="235">
        <f>O1931*H1931</f>
        <v>0</v>
      </c>
      <c r="Q1931" s="235">
        <v>0</v>
      </c>
      <c r="R1931" s="235">
        <f>Q1931*H1931</f>
        <v>0</v>
      </c>
      <c r="S1931" s="235">
        <v>0</v>
      </c>
      <c r="T1931" s="236">
        <f>S1931*H1931</f>
        <v>0</v>
      </c>
      <c r="U1931" s="38"/>
      <c r="V1931" s="38"/>
      <c r="W1931" s="38"/>
      <c r="X1931" s="38"/>
      <c r="Y1931" s="38"/>
      <c r="Z1931" s="38"/>
      <c r="AA1931" s="38"/>
      <c r="AB1931" s="38"/>
      <c r="AC1931" s="38"/>
      <c r="AD1931" s="38"/>
      <c r="AE1931" s="38"/>
      <c r="AR1931" s="237" t="s">
        <v>272</v>
      </c>
      <c r="AT1931" s="237" t="s">
        <v>173</v>
      </c>
      <c r="AU1931" s="237" t="s">
        <v>193</v>
      </c>
      <c r="AY1931" s="17" t="s">
        <v>171</v>
      </c>
      <c r="BE1931" s="238">
        <f>IF(N1931="základní",J1931,0)</f>
        <v>0</v>
      </c>
      <c r="BF1931" s="238">
        <f>IF(N1931="snížená",J1931,0)</f>
        <v>0</v>
      </c>
      <c r="BG1931" s="238">
        <f>IF(N1931="zákl. přenesená",J1931,0)</f>
        <v>0</v>
      </c>
      <c r="BH1931" s="238">
        <f>IF(N1931="sníž. přenesená",J1931,0)</f>
        <v>0</v>
      </c>
      <c r="BI1931" s="238">
        <f>IF(N1931="nulová",J1931,0)</f>
        <v>0</v>
      </c>
      <c r="BJ1931" s="17" t="s">
        <v>83</v>
      </c>
      <c r="BK1931" s="238">
        <f>ROUND(I1931*H1931,2)</f>
        <v>0</v>
      </c>
      <c r="BL1931" s="17" t="s">
        <v>272</v>
      </c>
      <c r="BM1931" s="237" t="s">
        <v>1971</v>
      </c>
    </row>
    <row r="1932" s="2" customFormat="1" ht="24.15" customHeight="1">
      <c r="A1932" s="38"/>
      <c r="B1932" s="39"/>
      <c r="C1932" s="226" t="s">
        <v>1972</v>
      </c>
      <c r="D1932" s="226" t="s">
        <v>173</v>
      </c>
      <c r="E1932" s="227" t="s">
        <v>1973</v>
      </c>
      <c r="F1932" s="228" t="s">
        <v>1974</v>
      </c>
      <c r="G1932" s="229" t="s">
        <v>1924</v>
      </c>
      <c r="H1932" s="230">
        <v>1</v>
      </c>
      <c r="I1932" s="231"/>
      <c r="J1932" s="232">
        <f>ROUND(I1932*H1932,2)</f>
        <v>0</v>
      </c>
      <c r="K1932" s="228" t="s">
        <v>1</v>
      </c>
      <c r="L1932" s="44"/>
      <c r="M1932" s="233" t="s">
        <v>1</v>
      </c>
      <c r="N1932" s="234" t="s">
        <v>41</v>
      </c>
      <c r="O1932" s="91"/>
      <c r="P1932" s="235">
        <f>O1932*H1932</f>
        <v>0</v>
      </c>
      <c r="Q1932" s="235">
        <v>0</v>
      </c>
      <c r="R1932" s="235">
        <f>Q1932*H1932</f>
        <v>0</v>
      </c>
      <c r="S1932" s="235">
        <v>0</v>
      </c>
      <c r="T1932" s="236">
        <f>S1932*H1932</f>
        <v>0</v>
      </c>
      <c r="U1932" s="38"/>
      <c r="V1932" s="38"/>
      <c r="W1932" s="38"/>
      <c r="X1932" s="38"/>
      <c r="Y1932" s="38"/>
      <c r="Z1932" s="38"/>
      <c r="AA1932" s="38"/>
      <c r="AB1932" s="38"/>
      <c r="AC1932" s="38"/>
      <c r="AD1932" s="38"/>
      <c r="AE1932" s="38"/>
      <c r="AR1932" s="237" t="s">
        <v>272</v>
      </c>
      <c r="AT1932" s="237" t="s">
        <v>173</v>
      </c>
      <c r="AU1932" s="237" t="s">
        <v>193</v>
      </c>
      <c r="AY1932" s="17" t="s">
        <v>171</v>
      </c>
      <c r="BE1932" s="238">
        <f>IF(N1932="základní",J1932,0)</f>
        <v>0</v>
      </c>
      <c r="BF1932" s="238">
        <f>IF(N1932="snížená",J1932,0)</f>
        <v>0</v>
      </c>
      <c r="BG1932" s="238">
        <f>IF(N1932="zákl. přenesená",J1932,0)</f>
        <v>0</v>
      </c>
      <c r="BH1932" s="238">
        <f>IF(N1932="sníž. přenesená",J1932,0)</f>
        <v>0</v>
      </c>
      <c r="BI1932" s="238">
        <f>IF(N1932="nulová",J1932,0)</f>
        <v>0</v>
      </c>
      <c r="BJ1932" s="17" t="s">
        <v>83</v>
      </c>
      <c r="BK1932" s="238">
        <f>ROUND(I1932*H1932,2)</f>
        <v>0</v>
      </c>
      <c r="BL1932" s="17" t="s">
        <v>272</v>
      </c>
      <c r="BM1932" s="237" t="s">
        <v>1975</v>
      </c>
    </row>
    <row r="1933" s="2" customFormat="1" ht="24.15" customHeight="1">
      <c r="A1933" s="38"/>
      <c r="B1933" s="39"/>
      <c r="C1933" s="226" t="s">
        <v>1976</v>
      </c>
      <c r="D1933" s="226" t="s">
        <v>173</v>
      </c>
      <c r="E1933" s="227" t="s">
        <v>1977</v>
      </c>
      <c r="F1933" s="228" t="s">
        <v>1978</v>
      </c>
      <c r="G1933" s="229" t="s">
        <v>1016</v>
      </c>
      <c r="H1933" s="230">
        <v>1</v>
      </c>
      <c r="I1933" s="231"/>
      <c r="J1933" s="232">
        <f>ROUND(I1933*H1933,2)</f>
        <v>0</v>
      </c>
      <c r="K1933" s="228" t="s">
        <v>1</v>
      </c>
      <c r="L1933" s="44"/>
      <c r="M1933" s="233" t="s">
        <v>1</v>
      </c>
      <c r="N1933" s="234" t="s">
        <v>41</v>
      </c>
      <c r="O1933" s="91"/>
      <c r="P1933" s="235">
        <f>O1933*H1933</f>
        <v>0</v>
      </c>
      <c r="Q1933" s="235">
        <v>0</v>
      </c>
      <c r="R1933" s="235">
        <f>Q1933*H1933</f>
        <v>0</v>
      </c>
      <c r="S1933" s="235">
        <v>0</v>
      </c>
      <c r="T1933" s="236">
        <f>S1933*H1933</f>
        <v>0</v>
      </c>
      <c r="U1933" s="38"/>
      <c r="V1933" s="38"/>
      <c r="W1933" s="38"/>
      <c r="X1933" s="38"/>
      <c r="Y1933" s="38"/>
      <c r="Z1933" s="38"/>
      <c r="AA1933" s="38"/>
      <c r="AB1933" s="38"/>
      <c r="AC1933" s="38"/>
      <c r="AD1933" s="38"/>
      <c r="AE1933" s="38"/>
      <c r="AR1933" s="237" t="s">
        <v>272</v>
      </c>
      <c r="AT1933" s="237" t="s">
        <v>173</v>
      </c>
      <c r="AU1933" s="237" t="s">
        <v>193</v>
      </c>
      <c r="AY1933" s="17" t="s">
        <v>171</v>
      </c>
      <c r="BE1933" s="238">
        <f>IF(N1933="základní",J1933,0)</f>
        <v>0</v>
      </c>
      <c r="BF1933" s="238">
        <f>IF(N1933="snížená",J1933,0)</f>
        <v>0</v>
      </c>
      <c r="BG1933" s="238">
        <f>IF(N1933="zákl. přenesená",J1933,0)</f>
        <v>0</v>
      </c>
      <c r="BH1933" s="238">
        <f>IF(N1933="sníž. přenesená",J1933,0)</f>
        <v>0</v>
      </c>
      <c r="BI1933" s="238">
        <f>IF(N1933="nulová",J1933,0)</f>
        <v>0</v>
      </c>
      <c r="BJ1933" s="17" t="s">
        <v>83</v>
      </c>
      <c r="BK1933" s="238">
        <f>ROUND(I1933*H1933,2)</f>
        <v>0</v>
      </c>
      <c r="BL1933" s="17" t="s">
        <v>272</v>
      </c>
      <c r="BM1933" s="237" t="s">
        <v>1979</v>
      </c>
    </row>
    <row r="1934" s="2" customFormat="1" ht="24.15" customHeight="1">
      <c r="A1934" s="38"/>
      <c r="B1934" s="39"/>
      <c r="C1934" s="226" t="s">
        <v>1980</v>
      </c>
      <c r="D1934" s="226" t="s">
        <v>173</v>
      </c>
      <c r="E1934" s="227" t="s">
        <v>1981</v>
      </c>
      <c r="F1934" s="228" t="s">
        <v>1982</v>
      </c>
      <c r="G1934" s="229" t="s">
        <v>1016</v>
      </c>
      <c r="H1934" s="230">
        <v>1</v>
      </c>
      <c r="I1934" s="231"/>
      <c r="J1934" s="232">
        <f>ROUND(I1934*H1934,2)</f>
        <v>0</v>
      </c>
      <c r="K1934" s="228" t="s">
        <v>1</v>
      </c>
      <c r="L1934" s="44"/>
      <c r="M1934" s="233" t="s">
        <v>1</v>
      </c>
      <c r="N1934" s="234" t="s">
        <v>41</v>
      </c>
      <c r="O1934" s="91"/>
      <c r="P1934" s="235">
        <f>O1934*H1934</f>
        <v>0</v>
      </c>
      <c r="Q1934" s="235">
        <v>0</v>
      </c>
      <c r="R1934" s="235">
        <f>Q1934*H1934</f>
        <v>0</v>
      </c>
      <c r="S1934" s="235">
        <v>0</v>
      </c>
      <c r="T1934" s="236">
        <f>S1934*H1934</f>
        <v>0</v>
      </c>
      <c r="U1934" s="38"/>
      <c r="V1934" s="38"/>
      <c r="W1934" s="38"/>
      <c r="X1934" s="38"/>
      <c r="Y1934" s="38"/>
      <c r="Z1934" s="38"/>
      <c r="AA1934" s="38"/>
      <c r="AB1934" s="38"/>
      <c r="AC1934" s="38"/>
      <c r="AD1934" s="38"/>
      <c r="AE1934" s="38"/>
      <c r="AR1934" s="237" t="s">
        <v>272</v>
      </c>
      <c r="AT1934" s="237" t="s">
        <v>173</v>
      </c>
      <c r="AU1934" s="237" t="s">
        <v>193</v>
      </c>
      <c r="AY1934" s="17" t="s">
        <v>171</v>
      </c>
      <c r="BE1934" s="238">
        <f>IF(N1934="základní",J1934,0)</f>
        <v>0</v>
      </c>
      <c r="BF1934" s="238">
        <f>IF(N1934="snížená",J1934,0)</f>
        <v>0</v>
      </c>
      <c r="BG1934" s="238">
        <f>IF(N1934="zákl. přenesená",J1934,0)</f>
        <v>0</v>
      </c>
      <c r="BH1934" s="238">
        <f>IF(N1934="sníž. přenesená",J1934,0)</f>
        <v>0</v>
      </c>
      <c r="BI1934" s="238">
        <f>IF(N1934="nulová",J1934,0)</f>
        <v>0</v>
      </c>
      <c r="BJ1934" s="17" t="s">
        <v>83</v>
      </c>
      <c r="BK1934" s="238">
        <f>ROUND(I1934*H1934,2)</f>
        <v>0</v>
      </c>
      <c r="BL1934" s="17" t="s">
        <v>272</v>
      </c>
      <c r="BM1934" s="237" t="s">
        <v>1983</v>
      </c>
    </row>
    <row r="1935" s="2" customFormat="1" ht="44.25" customHeight="1">
      <c r="A1935" s="38"/>
      <c r="B1935" s="39"/>
      <c r="C1935" s="226" t="s">
        <v>1984</v>
      </c>
      <c r="D1935" s="226" t="s">
        <v>173</v>
      </c>
      <c r="E1935" s="227" t="s">
        <v>1985</v>
      </c>
      <c r="F1935" s="228" t="s">
        <v>1986</v>
      </c>
      <c r="G1935" s="229" t="s">
        <v>1924</v>
      </c>
      <c r="H1935" s="230">
        <v>1</v>
      </c>
      <c r="I1935" s="231"/>
      <c r="J1935" s="232">
        <f>ROUND(I1935*H1935,2)</f>
        <v>0</v>
      </c>
      <c r="K1935" s="228" t="s">
        <v>1</v>
      </c>
      <c r="L1935" s="44"/>
      <c r="M1935" s="233" t="s">
        <v>1</v>
      </c>
      <c r="N1935" s="234" t="s">
        <v>41</v>
      </c>
      <c r="O1935" s="91"/>
      <c r="P1935" s="235">
        <f>O1935*H1935</f>
        <v>0</v>
      </c>
      <c r="Q1935" s="235">
        <v>0</v>
      </c>
      <c r="R1935" s="235">
        <f>Q1935*H1935</f>
        <v>0</v>
      </c>
      <c r="S1935" s="235">
        <v>0</v>
      </c>
      <c r="T1935" s="236">
        <f>S1935*H1935</f>
        <v>0</v>
      </c>
      <c r="U1935" s="38"/>
      <c r="V1935" s="38"/>
      <c r="W1935" s="38"/>
      <c r="X1935" s="38"/>
      <c r="Y1935" s="38"/>
      <c r="Z1935" s="38"/>
      <c r="AA1935" s="38"/>
      <c r="AB1935" s="38"/>
      <c r="AC1935" s="38"/>
      <c r="AD1935" s="38"/>
      <c r="AE1935" s="38"/>
      <c r="AR1935" s="237" t="s">
        <v>272</v>
      </c>
      <c r="AT1935" s="237" t="s">
        <v>173</v>
      </c>
      <c r="AU1935" s="237" t="s">
        <v>193</v>
      </c>
      <c r="AY1935" s="17" t="s">
        <v>171</v>
      </c>
      <c r="BE1935" s="238">
        <f>IF(N1935="základní",J1935,0)</f>
        <v>0</v>
      </c>
      <c r="BF1935" s="238">
        <f>IF(N1935="snížená",J1935,0)</f>
        <v>0</v>
      </c>
      <c r="BG1935" s="238">
        <f>IF(N1935="zákl. přenesená",J1935,0)</f>
        <v>0</v>
      </c>
      <c r="BH1935" s="238">
        <f>IF(N1935="sníž. přenesená",J1935,0)</f>
        <v>0</v>
      </c>
      <c r="BI1935" s="238">
        <f>IF(N1935="nulová",J1935,0)</f>
        <v>0</v>
      </c>
      <c r="BJ1935" s="17" t="s">
        <v>83</v>
      </c>
      <c r="BK1935" s="238">
        <f>ROUND(I1935*H1935,2)</f>
        <v>0</v>
      </c>
      <c r="BL1935" s="17" t="s">
        <v>272</v>
      </c>
      <c r="BM1935" s="237" t="s">
        <v>1987</v>
      </c>
    </row>
    <row r="1936" s="2" customFormat="1" ht="44.25" customHeight="1">
      <c r="A1936" s="38"/>
      <c r="B1936" s="39"/>
      <c r="C1936" s="226" t="s">
        <v>1988</v>
      </c>
      <c r="D1936" s="226" t="s">
        <v>173</v>
      </c>
      <c r="E1936" s="227" t="s">
        <v>1989</v>
      </c>
      <c r="F1936" s="228" t="s">
        <v>1990</v>
      </c>
      <c r="G1936" s="229" t="s">
        <v>1924</v>
      </c>
      <c r="H1936" s="230">
        <v>1</v>
      </c>
      <c r="I1936" s="231"/>
      <c r="J1936" s="232">
        <f>ROUND(I1936*H1936,2)</f>
        <v>0</v>
      </c>
      <c r="K1936" s="228" t="s">
        <v>1</v>
      </c>
      <c r="L1936" s="44"/>
      <c r="M1936" s="233" t="s">
        <v>1</v>
      </c>
      <c r="N1936" s="234" t="s">
        <v>41</v>
      </c>
      <c r="O1936" s="91"/>
      <c r="P1936" s="235">
        <f>O1936*H1936</f>
        <v>0</v>
      </c>
      <c r="Q1936" s="235">
        <v>0</v>
      </c>
      <c r="R1936" s="235">
        <f>Q1936*H1936</f>
        <v>0</v>
      </c>
      <c r="S1936" s="235">
        <v>0</v>
      </c>
      <c r="T1936" s="236">
        <f>S1936*H1936</f>
        <v>0</v>
      </c>
      <c r="U1936" s="38"/>
      <c r="V1936" s="38"/>
      <c r="W1936" s="38"/>
      <c r="X1936" s="38"/>
      <c r="Y1936" s="38"/>
      <c r="Z1936" s="38"/>
      <c r="AA1936" s="38"/>
      <c r="AB1936" s="38"/>
      <c r="AC1936" s="38"/>
      <c r="AD1936" s="38"/>
      <c r="AE1936" s="38"/>
      <c r="AR1936" s="237" t="s">
        <v>272</v>
      </c>
      <c r="AT1936" s="237" t="s">
        <v>173</v>
      </c>
      <c r="AU1936" s="237" t="s">
        <v>193</v>
      </c>
      <c r="AY1936" s="17" t="s">
        <v>171</v>
      </c>
      <c r="BE1936" s="238">
        <f>IF(N1936="základní",J1936,0)</f>
        <v>0</v>
      </c>
      <c r="BF1936" s="238">
        <f>IF(N1936="snížená",J1936,0)</f>
        <v>0</v>
      </c>
      <c r="BG1936" s="238">
        <f>IF(N1936="zákl. přenesená",J1936,0)</f>
        <v>0</v>
      </c>
      <c r="BH1936" s="238">
        <f>IF(N1936="sníž. přenesená",J1936,0)</f>
        <v>0</v>
      </c>
      <c r="BI1936" s="238">
        <f>IF(N1936="nulová",J1936,0)</f>
        <v>0</v>
      </c>
      <c r="BJ1936" s="17" t="s">
        <v>83</v>
      </c>
      <c r="BK1936" s="238">
        <f>ROUND(I1936*H1936,2)</f>
        <v>0</v>
      </c>
      <c r="BL1936" s="17" t="s">
        <v>272</v>
      </c>
      <c r="BM1936" s="237" t="s">
        <v>1991</v>
      </c>
    </row>
    <row r="1937" s="2" customFormat="1" ht="37.8" customHeight="1">
      <c r="A1937" s="38"/>
      <c r="B1937" s="39"/>
      <c r="C1937" s="226" t="s">
        <v>1992</v>
      </c>
      <c r="D1937" s="226" t="s">
        <v>173</v>
      </c>
      <c r="E1937" s="227" t="s">
        <v>1993</v>
      </c>
      <c r="F1937" s="228" t="s">
        <v>1994</v>
      </c>
      <c r="G1937" s="229" t="s">
        <v>1016</v>
      </c>
      <c r="H1937" s="230">
        <v>1</v>
      </c>
      <c r="I1937" s="231"/>
      <c r="J1937" s="232">
        <f>ROUND(I1937*H1937,2)</f>
        <v>0</v>
      </c>
      <c r="K1937" s="228" t="s">
        <v>1</v>
      </c>
      <c r="L1937" s="44"/>
      <c r="M1937" s="233" t="s">
        <v>1</v>
      </c>
      <c r="N1937" s="234" t="s">
        <v>41</v>
      </c>
      <c r="O1937" s="91"/>
      <c r="P1937" s="235">
        <f>O1937*H1937</f>
        <v>0</v>
      </c>
      <c r="Q1937" s="235">
        <v>0</v>
      </c>
      <c r="R1937" s="235">
        <f>Q1937*H1937</f>
        <v>0</v>
      </c>
      <c r="S1937" s="235">
        <v>0</v>
      </c>
      <c r="T1937" s="236">
        <f>S1937*H1937</f>
        <v>0</v>
      </c>
      <c r="U1937" s="38"/>
      <c r="V1937" s="38"/>
      <c r="W1937" s="38"/>
      <c r="X1937" s="38"/>
      <c r="Y1937" s="38"/>
      <c r="Z1937" s="38"/>
      <c r="AA1937" s="38"/>
      <c r="AB1937" s="38"/>
      <c r="AC1937" s="38"/>
      <c r="AD1937" s="38"/>
      <c r="AE1937" s="38"/>
      <c r="AR1937" s="237" t="s">
        <v>272</v>
      </c>
      <c r="AT1937" s="237" t="s">
        <v>173</v>
      </c>
      <c r="AU1937" s="237" t="s">
        <v>193</v>
      </c>
      <c r="AY1937" s="17" t="s">
        <v>171</v>
      </c>
      <c r="BE1937" s="238">
        <f>IF(N1937="základní",J1937,0)</f>
        <v>0</v>
      </c>
      <c r="BF1937" s="238">
        <f>IF(N1937="snížená",J1937,0)</f>
        <v>0</v>
      </c>
      <c r="BG1937" s="238">
        <f>IF(N1937="zákl. přenesená",J1937,0)</f>
        <v>0</v>
      </c>
      <c r="BH1937" s="238">
        <f>IF(N1937="sníž. přenesená",J1937,0)</f>
        <v>0</v>
      </c>
      <c r="BI1937" s="238">
        <f>IF(N1937="nulová",J1937,0)</f>
        <v>0</v>
      </c>
      <c r="BJ1937" s="17" t="s">
        <v>83</v>
      </c>
      <c r="BK1937" s="238">
        <f>ROUND(I1937*H1937,2)</f>
        <v>0</v>
      </c>
      <c r="BL1937" s="17" t="s">
        <v>272</v>
      </c>
      <c r="BM1937" s="237" t="s">
        <v>1995</v>
      </c>
    </row>
    <row r="1938" s="2" customFormat="1" ht="37.8" customHeight="1">
      <c r="A1938" s="38"/>
      <c r="B1938" s="39"/>
      <c r="C1938" s="226" t="s">
        <v>1996</v>
      </c>
      <c r="D1938" s="226" t="s">
        <v>173</v>
      </c>
      <c r="E1938" s="227" t="s">
        <v>1997</v>
      </c>
      <c r="F1938" s="228" t="s">
        <v>1998</v>
      </c>
      <c r="G1938" s="229" t="s">
        <v>1924</v>
      </c>
      <c r="H1938" s="230">
        <v>1</v>
      </c>
      <c r="I1938" s="231"/>
      <c r="J1938" s="232">
        <f>ROUND(I1938*H1938,2)</f>
        <v>0</v>
      </c>
      <c r="K1938" s="228" t="s">
        <v>1</v>
      </c>
      <c r="L1938" s="44"/>
      <c r="M1938" s="233" t="s">
        <v>1</v>
      </c>
      <c r="N1938" s="234" t="s">
        <v>41</v>
      </c>
      <c r="O1938" s="91"/>
      <c r="P1938" s="235">
        <f>O1938*H1938</f>
        <v>0</v>
      </c>
      <c r="Q1938" s="235">
        <v>0</v>
      </c>
      <c r="R1938" s="235">
        <f>Q1938*H1938</f>
        <v>0</v>
      </c>
      <c r="S1938" s="235">
        <v>0</v>
      </c>
      <c r="T1938" s="236">
        <f>S1938*H1938</f>
        <v>0</v>
      </c>
      <c r="U1938" s="38"/>
      <c r="V1938" s="38"/>
      <c r="W1938" s="38"/>
      <c r="X1938" s="38"/>
      <c r="Y1938" s="38"/>
      <c r="Z1938" s="38"/>
      <c r="AA1938" s="38"/>
      <c r="AB1938" s="38"/>
      <c r="AC1938" s="38"/>
      <c r="AD1938" s="38"/>
      <c r="AE1938" s="38"/>
      <c r="AR1938" s="237" t="s">
        <v>272</v>
      </c>
      <c r="AT1938" s="237" t="s">
        <v>173</v>
      </c>
      <c r="AU1938" s="237" t="s">
        <v>193</v>
      </c>
      <c r="AY1938" s="17" t="s">
        <v>171</v>
      </c>
      <c r="BE1938" s="238">
        <f>IF(N1938="základní",J1938,0)</f>
        <v>0</v>
      </c>
      <c r="BF1938" s="238">
        <f>IF(N1938="snížená",J1938,0)</f>
        <v>0</v>
      </c>
      <c r="BG1938" s="238">
        <f>IF(N1938="zákl. přenesená",J1938,0)</f>
        <v>0</v>
      </c>
      <c r="BH1938" s="238">
        <f>IF(N1938="sníž. přenesená",J1938,0)</f>
        <v>0</v>
      </c>
      <c r="BI1938" s="238">
        <f>IF(N1938="nulová",J1938,0)</f>
        <v>0</v>
      </c>
      <c r="BJ1938" s="17" t="s">
        <v>83</v>
      </c>
      <c r="BK1938" s="238">
        <f>ROUND(I1938*H1938,2)</f>
        <v>0</v>
      </c>
      <c r="BL1938" s="17" t="s">
        <v>272</v>
      </c>
      <c r="BM1938" s="237" t="s">
        <v>1999</v>
      </c>
    </row>
    <row r="1939" s="2" customFormat="1" ht="33" customHeight="1">
      <c r="A1939" s="38"/>
      <c r="B1939" s="39"/>
      <c r="C1939" s="226" t="s">
        <v>2000</v>
      </c>
      <c r="D1939" s="226" t="s">
        <v>173</v>
      </c>
      <c r="E1939" s="227" t="s">
        <v>2001</v>
      </c>
      <c r="F1939" s="228" t="s">
        <v>2002</v>
      </c>
      <c r="G1939" s="229" t="s">
        <v>1924</v>
      </c>
      <c r="H1939" s="230">
        <v>1</v>
      </c>
      <c r="I1939" s="231"/>
      <c r="J1939" s="232">
        <f>ROUND(I1939*H1939,2)</f>
        <v>0</v>
      </c>
      <c r="K1939" s="228" t="s">
        <v>1</v>
      </c>
      <c r="L1939" s="44"/>
      <c r="M1939" s="233" t="s">
        <v>1</v>
      </c>
      <c r="N1939" s="234" t="s">
        <v>41</v>
      </c>
      <c r="O1939" s="91"/>
      <c r="P1939" s="235">
        <f>O1939*H1939</f>
        <v>0</v>
      </c>
      <c r="Q1939" s="235">
        <v>0</v>
      </c>
      <c r="R1939" s="235">
        <f>Q1939*H1939</f>
        <v>0</v>
      </c>
      <c r="S1939" s="235">
        <v>0</v>
      </c>
      <c r="T1939" s="236">
        <f>S1939*H1939</f>
        <v>0</v>
      </c>
      <c r="U1939" s="38"/>
      <c r="V1939" s="38"/>
      <c r="W1939" s="38"/>
      <c r="X1939" s="38"/>
      <c r="Y1939" s="38"/>
      <c r="Z1939" s="38"/>
      <c r="AA1939" s="38"/>
      <c r="AB1939" s="38"/>
      <c r="AC1939" s="38"/>
      <c r="AD1939" s="38"/>
      <c r="AE1939" s="38"/>
      <c r="AR1939" s="237" t="s">
        <v>272</v>
      </c>
      <c r="AT1939" s="237" t="s">
        <v>173</v>
      </c>
      <c r="AU1939" s="237" t="s">
        <v>193</v>
      </c>
      <c r="AY1939" s="17" t="s">
        <v>171</v>
      </c>
      <c r="BE1939" s="238">
        <f>IF(N1939="základní",J1939,0)</f>
        <v>0</v>
      </c>
      <c r="BF1939" s="238">
        <f>IF(N1939="snížená",J1939,0)</f>
        <v>0</v>
      </c>
      <c r="BG1939" s="238">
        <f>IF(N1939="zákl. přenesená",J1939,0)</f>
        <v>0</v>
      </c>
      <c r="BH1939" s="238">
        <f>IF(N1939="sníž. přenesená",J1939,0)</f>
        <v>0</v>
      </c>
      <c r="BI1939" s="238">
        <f>IF(N1939="nulová",J1939,0)</f>
        <v>0</v>
      </c>
      <c r="BJ1939" s="17" t="s">
        <v>83</v>
      </c>
      <c r="BK1939" s="238">
        <f>ROUND(I1939*H1939,2)</f>
        <v>0</v>
      </c>
      <c r="BL1939" s="17" t="s">
        <v>272</v>
      </c>
      <c r="BM1939" s="237" t="s">
        <v>2003</v>
      </c>
    </row>
    <row r="1940" s="2" customFormat="1" ht="37.8" customHeight="1">
      <c r="A1940" s="38"/>
      <c r="B1940" s="39"/>
      <c r="C1940" s="226" t="s">
        <v>2004</v>
      </c>
      <c r="D1940" s="226" t="s">
        <v>173</v>
      </c>
      <c r="E1940" s="227" t="s">
        <v>2005</v>
      </c>
      <c r="F1940" s="228" t="s">
        <v>2006</v>
      </c>
      <c r="G1940" s="229" t="s">
        <v>1924</v>
      </c>
      <c r="H1940" s="230">
        <v>1</v>
      </c>
      <c r="I1940" s="231"/>
      <c r="J1940" s="232">
        <f>ROUND(I1940*H1940,2)</f>
        <v>0</v>
      </c>
      <c r="K1940" s="228" t="s">
        <v>1</v>
      </c>
      <c r="L1940" s="44"/>
      <c r="M1940" s="233" t="s">
        <v>1</v>
      </c>
      <c r="N1940" s="234" t="s">
        <v>41</v>
      </c>
      <c r="O1940" s="91"/>
      <c r="P1940" s="235">
        <f>O1940*H1940</f>
        <v>0</v>
      </c>
      <c r="Q1940" s="235">
        <v>0</v>
      </c>
      <c r="R1940" s="235">
        <f>Q1940*H1940</f>
        <v>0</v>
      </c>
      <c r="S1940" s="235">
        <v>0</v>
      </c>
      <c r="T1940" s="236">
        <f>S1940*H1940</f>
        <v>0</v>
      </c>
      <c r="U1940" s="38"/>
      <c r="V1940" s="38"/>
      <c r="W1940" s="38"/>
      <c r="X1940" s="38"/>
      <c r="Y1940" s="38"/>
      <c r="Z1940" s="38"/>
      <c r="AA1940" s="38"/>
      <c r="AB1940" s="38"/>
      <c r="AC1940" s="38"/>
      <c r="AD1940" s="38"/>
      <c r="AE1940" s="38"/>
      <c r="AR1940" s="237" t="s">
        <v>272</v>
      </c>
      <c r="AT1940" s="237" t="s">
        <v>173</v>
      </c>
      <c r="AU1940" s="237" t="s">
        <v>193</v>
      </c>
      <c r="AY1940" s="17" t="s">
        <v>171</v>
      </c>
      <c r="BE1940" s="238">
        <f>IF(N1940="základní",J1940,0)</f>
        <v>0</v>
      </c>
      <c r="BF1940" s="238">
        <f>IF(N1940="snížená",J1940,0)</f>
        <v>0</v>
      </c>
      <c r="BG1940" s="238">
        <f>IF(N1940="zákl. přenesená",J1940,0)</f>
        <v>0</v>
      </c>
      <c r="BH1940" s="238">
        <f>IF(N1940="sníž. přenesená",J1940,0)</f>
        <v>0</v>
      </c>
      <c r="BI1940" s="238">
        <f>IF(N1940="nulová",J1940,0)</f>
        <v>0</v>
      </c>
      <c r="BJ1940" s="17" t="s">
        <v>83</v>
      </c>
      <c r="BK1940" s="238">
        <f>ROUND(I1940*H1940,2)</f>
        <v>0</v>
      </c>
      <c r="BL1940" s="17" t="s">
        <v>272</v>
      </c>
      <c r="BM1940" s="237" t="s">
        <v>2007</v>
      </c>
    </row>
    <row r="1941" s="2" customFormat="1" ht="44.25" customHeight="1">
      <c r="A1941" s="38"/>
      <c r="B1941" s="39"/>
      <c r="C1941" s="226" t="s">
        <v>2008</v>
      </c>
      <c r="D1941" s="226" t="s">
        <v>173</v>
      </c>
      <c r="E1941" s="227" t="s">
        <v>2009</v>
      </c>
      <c r="F1941" s="228" t="s">
        <v>2010</v>
      </c>
      <c r="G1941" s="229" t="s">
        <v>1924</v>
      </c>
      <c r="H1941" s="230">
        <v>2</v>
      </c>
      <c r="I1941" s="231"/>
      <c r="J1941" s="232">
        <f>ROUND(I1941*H1941,2)</f>
        <v>0</v>
      </c>
      <c r="K1941" s="228" t="s">
        <v>1</v>
      </c>
      <c r="L1941" s="44"/>
      <c r="M1941" s="233" t="s">
        <v>1</v>
      </c>
      <c r="N1941" s="234" t="s">
        <v>41</v>
      </c>
      <c r="O1941" s="91"/>
      <c r="P1941" s="235">
        <f>O1941*H1941</f>
        <v>0</v>
      </c>
      <c r="Q1941" s="235">
        <v>0</v>
      </c>
      <c r="R1941" s="235">
        <f>Q1941*H1941</f>
        <v>0</v>
      </c>
      <c r="S1941" s="235">
        <v>0</v>
      </c>
      <c r="T1941" s="236">
        <f>S1941*H1941</f>
        <v>0</v>
      </c>
      <c r="U1941" s="38"/>
      <c r="V1941" s="38"/>
      <c r="W1941" s="38"/>
      <c r="X1941" s="38"/>
      <c r="Y1941" s="38"/>
      <c r="Z1941" s="38"/>
      <c r="AA1941" s="38"/>
      <c r="AB1941" s="38"/>
      <c r="AC1941" s="38"/>
      <c r="AD1941" s="38"/>
      <c r="AE1941" s="38"/>
      <c r="AR1941" s="237" t="s">
        <v>272</v>
      </c>
      <c r="AT1941" s="237" t="s">
        <v>173</v>
      </c>
      <c r="AU1941" s="237" t="s">
        <v>193</v>
      </c>
      <c r="AY1941" s="17" t="s">
        <v>171</v>
      </c>
      <c r="BE1941" s="238">
        <f>IF(N1941="základní",J1941,0)</f>
        <v>0</v>
      </c>
      <c r="BF1941" s="238">
        <f>IF(N1941="snížená",J1941,0)</f>
        <v>0</v>
      </c>
      <c r="BG1941" s="238">
        <f>IF(N1941="zákl. přenesená",J1941,0)</f>
        <v>0</v>
      </c>
      <c r="BH1941" s="238">
        <f>IF(N1941="sníž. přenesená",J1941,0)</f>
        <v>0</v>
      </c>
      <c r="BI1941" s="238">
        <f>IF(N1941="nulová",J1941,0)</f>
        <v>0</v>
      </c>
      <c r="BJ1941" s="17" t="s">
        <v>83</v>
      </c>
      <c r="BK1941" s="238">
        <f>ROUND(I1941*H1941,2)</f>
        <v>0</v>
      </c>
      <c r="BL1941" s="17" t="s">
        <v>272</v>
      </c>
      <c r="BM1941" s="237" t="s">
        <v>2011</v>
      </c>
    </row>
    <row r="1942" s="2" customFormat="1" ht="44.25" customHeight="1">
      <c r="A1942" s="38"/>
      <c r="B1942" s="39"/>
      <c r="C1942" s="226" t="s">
        <v>2012</v>
      </c>
      <c r="D1942" s="226" t="s">
        <v>173</v>
      </c>
      <c r="E1942" s="227" t="s">
        <v>2013</v>
      </c>
      <c r="F1942" s="228" t="s">
        <v>2014</v>
      </c>
      <c r="G1942" s="229" t="s">
        <v>1924</v>
      </c>
      <c r="H1942" s="230">
        <v>1</v>
      </c>
      <c r="I1942" s="231"/>
      <c r="J1942" s="232">
        <f>ROUND(I1942*H1942,2)</f>
        <v>0</v>
      </c>
      <c r="K1942" s="228" t="s">
        <v>1</v>
      </c>
      <c r="L1942" s="44"/>
      <c r="M1942" s="233" t="s">
        <v>1</v>
      </c>
      <c r="N1942" s="234" t="s">
        <v>41</v>
      </c>
      <c r="O1942" s="91"/>
      <c r="P1942" s="235">
        <f>O1942*H1942</f>
        <v>0</v>
      </c>
      <c r="Q1942" s="235">
        <v>0</v>
      </c>
      <c r="R1942" s="235">
        <f>Q1942*H1942</f>
        <v>0</v>
      </c>
      <c r="S1942" s="235">
        <v>0</v>
      </c>
      <c r="T1942" s="236">
        <f>S1942*H1942</f>
        <v>0</v>
      </c>
      <c r="U1942" s="38"/>
      <c r="V1942" s="38"/>
      <c r="W1942" s="38"/>
      <c r="X1942" s="38"/>
      <c r="Y1942" s="38"/>
      <c r="Z1942" s="38"/>
      <c r="AA1942" s="38"/>
      <c r="AB1942" s="38"/>
      <c r="AC1942" s="38"/>
      <c r="AD1942" s="38"/>
      <c r="AE1942" s="38"/>
      <c r="AR1942" s="237" t="s">
        <v>272</v>
      </c>
      <c r="AT1942" s="237" t="s">
        <v>173</v>
      </c>
      <c r="AU1942" s="237" t="s">
        <v>193</v>
      </c>
      <c r="AY1942" s="17" t="s">
        <v>171</v>
      </c>
      <c r="BE1942" s="238">
        <f>IF(N1942="základní",J1942,0)</f>
        <v>0</v>
      </c>
      <c r="BF1942" s="238">
        <f>IF(N1942="snížená",J1942,0)</f>
        <v>0</v>
      </c>
      <c r="BG1942" s="238">
        <f>IF(N1942="zákl. přenesená",J1942,0)</f>
        <v>0</v>
      </c>
      <c r="BH1942" s="238">
        <f>IF(N1942="sníž. přenesená",J1942,0)</f>
        <v>0</v>
      </c>
      <c r="BI1942" s="238">
        <f>IF(N1942="nulová",J1942,0)</f>
        <v>0</v>
      </c>
      <c r="BJ1942" s="17" t="s">
        <v>83</v>
      </c>
      <c r="BK1942" s="238">
        <f>ROUND(I1942*H1942,2)</f>
        <v>0</v>
      </c>
      <c r="BL1942" s="17" t="s">
        <v>272</v>
      </c>
      <c r="BM1942" s="237" t="s">
        <v>2015</v>
      </c>
    </row>
    <row r="1943" s="2" customFormat="1" ht="37.8" customHeight="1">
      <c r="A1943" s="38"/>
      <c r="B1943" s="39"/>
      <c r="C1943" s="226" t="s">
        <v>2016</v>
      </c>
      <c r="D1943" s="226" t="s">
        <v>173</v>
      </c>
      <c r="E1943" s="227" t="s">
        <v>2017</v>
      </c>
      <c r="F1943" s="228" t="s">
        <v>2018</v>
      </c>
      <c r="G1943" s="229" t="s">
        <v>1924</v>
      </c>
      <c r="H1943" s="230">
        <v>1</v>
      </c>
      <c r="I1943" s="231"/>
      <c r="J1943" s="232">
        <f>ROUND(I1943*H1943,2)</f>
        <v>0</v>
      </c>
      <c r="K1943" s="228" t="s">
        <v>1</v>
      </c>
      <c r="L1943" s="44"/>
      <c r="M1943" s="233" t="s">
        <v>1</v>
      </c>
      <c r="N1943" s="234" t="s">
        <v>41</v>
      </c>
      <c r="O1943" s="91"/>
      <c r="P1943" s="235">
        <f>O1943*H1943</f>
        <v>0</v>
      </c>
      <c r="Q1943" s="235">
        <v>0</v>
      </c>
      <c r="R1943" s="235">
        <f>Q1943*H1943</f>
        <v>0</v>
      </c>
      <c r="S1943" s="235">
        <v>0</v>
      </c>
      <c r="T1943" s="236">
        <f>S1943*H1943</f>
        <v>0</v>
      </c>
      <c r="U1943" s="38"/>
      <c r="V1943" s="38"/>
      <c r="W1943" s="38"/>
      <c r="X1943" s="38"/>
      <c r="Y1943" s="38"/>
      <c r="Z1943" s="38"/>
      <c r="AA1943" s="38"/>
      <c r="AB1943" s="38"/>
      <c r="AC1943" s="38"/>
      <c r="AD1943" s="38"/>
      <c r="AE1943" s="38"/>
      <c r="AR1943" s="237" t="s">
        <v>272</v>
      </c>
      <c r="AT1943" s="237" t="s">
        <v>173</v>
      </c>
      <c r="AU1943" s="237" t="s">
        <v>193</v>
      </c>
      <c r="AY1943" s="17" t="s">
        <v>171</v>
      </c>
      <c r="BE1943" s="238">
        <f>IF(N1943="základní",J1943,0)</f>
        <v>0</v>
      </c>
      <c r="BF1943" s="238">
        <f>IF(N1943="snížená",J1943,0)</f>
        <v>0</v>
      </c>
      <c r="BG1943" s="238">
        <f>IF(N1943="zákl. přenesená",J1943,0)</f>
        <v>0</v>
      </c>
      <c r="BH1943" s="238">
        <f>IF(N1943="sníž. přenesená",J1943,0)</f>
        <v>0</v>
      </c>
      <c r="BI1943" s="238">
        <f>IF(N1943="nulová",J1943,0)</f>
        <v>0</v>
      </c>
      <c r="BJ1943" s="17" t="s">
        <v>83</v>
      </c>
      <c r="BK1943" s="238">
        <f>ROUND(I1943*H1943,2)</f>
        <v>0</v>
      </c>
      <c r="BL1943" s="17" t="s">
        <v>272</v>
      </c>
      <c r="BM1943" s="237" t="s">
        <v>2019</v>
      </c>
    </row>
    <row r="1944" s="2" customFormat="1" ht="33" customHeight="1">
      <c r="A1944" s="38"/>
      <c r="B1944" s="39"/>
      <c r="C1944" s="226" t="s">
        <v>2020</v>
      </c>
      <c r="D1944" s="226" t="s">
        <v>173</v>
      </c>
      <c r="E1944" s="227" t="s">
        <v>2021</v>
      </c>
      <c r="F1944" s="228" t="s">
        <v>2022</v>
      </c>
      <c r="G1944" s="229" t="s">
        <v>1924</v>
      </c>
      <c r="H1944" s="230">
        <v>12</v>
      </c>
      <c r="I1944" s="231"/>
      <c r="J1944" s="232">
        <f>ROUND(I1944*H1944,2)</f>
        <v>0</v>
      </c>
      <c r="K1944" s="228" t="s">
        <v>1</v>
      </c>
      <c r="L1944" s="44"/>
      <c r="M1944" s="233" t="s">
        <v>1</v>
      </c>
      <c r="N1944" s="234" t="s">
        <v>41</v>
      </c>
      <c r="O1944" s="91"/>
      <c r="P1944" s="235">
        <f>O1944*H1944</f>
        <v>0</v>
      </c>
      <c r="Q1944" s="235">
        <v>0</v>
      </c>
      <c r="R1944" s="235">
        <f>Q1944*H1944</f>
        <v>0</v>
      </c>
      <c r="S1944" s="235">
        <v>0</v>
      </c>
      <c r="T1944" s="236">
        <f>S1944*H1944</f>
        <v>0</v>
      </c>
      <c r="U1944" s="38"/>
      <c r="V1944" s="38"/>
      <c r="W1944" s="38"/>
      <c r="X1944" s="38"/>
      <c r="Y1944" s="38"/>
      <c r="Z1944" s="38"/>
      <c r="AA1944" s="38"/>
      <c r="AB1944" s="38"/>
      <c r="AC1944" s="38"/>
      <c r="AD1944" s="38"/>
      <c r="AE1944" s="38"/>
      <c r="AR1944" s="237" t="s">
        <v>272</v>
      </c>
      <c r="AT1944" s="237" t="s">
        <v>173</v>
      </c>
      <c r="AU1944" s="237" t="s">
        <v>193</v>
      </c>
      <c r="AY1944" s="17" t="s">
        <v>171</v>
      </c>
      <c r="BE1944" s="238">
        <f>IF(N1944="základní",J1944,0)</f>
        <v>0</v>
      </c>
      <c r="BF1944" s="238">
        <f>IF(N1944="snížená",J1944,0)</f>
        <v>0</v>
      </c>
      <c r="BG1944" s="238">
        <f>IF(N1944="zákl. přenesená",J1944,0)</f>
        <v>0</v>
      </c>
      <c r="BH1944" s="238">
        <f>IF(N1944="sníž. přenesená",J1944,0)</f>
        <v>0</v>
      </c>
      <c r="BI1944" s="238">
        <f>IF(N1944="nulová",J1944,0)</f>
        <v>0</v>
      </c>
      <c r="BJ1944" s="17" t="s">
        <v>83</v>
      </c>
      <c r="BK1944" s="238">
        <f>ROUND(I1944*H1944,2)</f>
        <v>0</v>
      </c>
      <c r="BL1944" s="17" t="s">
        <v>272</v>
      </c>
      <c r="BM1944" s="237" t="s">
        <v>2023</v>
      </c>
    </row>
    <row r="1945" s="2" customFormat="1" ht="33" customHeight="1">
      <c r="A1945" s="38"/>
      <c r="B1945" s="39"/>
      <c r="C1945" s="226" t="s">
        <v>2024</v>
      </c>
      <c r="D1945" s="226" t="s">
        <v>173</v>
      </c>
      <c r="E1945" s="227" t="s">
        <v>2025</v>
      </c>
      <c r="F1945" s="228" t="s">
        <v>2026</v>
      </c>
      <c r="G1945" s="229" t="s">
        <v>292</v>
      </c>
      <c r="H1945" s="230">
        <v>12</v>
      </c>
      <c r="I1945" s="231"/>
      <c r="J1945" s="232">
        <f>ROUND(I1945*H1945,2)</f>
        <v>0</v>
      </c>
      <c r="K1945" s="228" t="s">
        <v>1</v>
      </c>
      <c r="L1945" s="44"/>
      <c r="M1945" s="233" t="s">
        <v>1</v>
      </c>
      <c r="N1945" s="234" t="s">
        <v>41</v>
      </c>
      <c r="O1945" s="91"/>
      <c r="P1945" s="235">
        <f>O1945*H1945</f>
        <v>0</v>
      </c>
      <c r="Q1945" s="235">
        <v>0</v>
      </c>
      <c r="R1945" s="235">
        <f>Q1945*H1945</f>
        <v>0</v>
      </c>
      <c r="S1945" s="235">
        <v>0</v>
      </c>
      <c r="T1945" s="236">
        <f>S1945*H1945</f>
        <v>0</v>
      </c>
      <c r="U1945" s="38"/>
      <c r="V1945" s="38"/>
      <c r="W1945" s="38"/>
      <c r="X1945" s="38"/>
      <c r="Y1945" s="38"/>
      <c r="Z1945" s="38"/>
      <c r="AA1945" s="38"/>
      <c r="AB1945" s="38"/>
      <c r="AC1945" s="38"/>
      <c r="AD1945" s="38"/>
      <c r="AE1945" s="38"/>
      <c r="AR1945" s="237" t="s">
        <v>272</v>
      </c>
      <c r="AT1945" s="237" t="s">
        <v>173</v>
      </c>
      <c r="AU1945" s="237" t="s">
        <v>193</v>
      </c>
      <c r="AY1945" s="17" t="s">
        <v>171</v>
      </c>
      <c r="BE1945" s="238">
        <f>IF(N1945="základní",J1945,0)</f>
        <v>0</v>
      </c>
      <c r="BF1945" s="238">
        <f>IF(N1945="snížená",J1945,0)</f>
        <v>0</v>
      </c>
      <c r="BG1945" s="238">
        <f>IF(N1945="zákl. přenesená",J1945,0)</f>
        <v>0</v>
      </c>
      <c r="BH1945" s="238">
        <f>IF(N1945="sníž. přenesená",J1945,0)</f>
        <v>0</v>
      </c>
      <c r="BI1945" s="238">
        <f>IF(N1945="nulová",J1945,0)</f>
        <v>0</v>
      </c>
      <c r="BJ1945" s="17" t="s">
        <v>83</v>
      </c>
      <c r="BK1945" s="238">
        <f>ROUND(I1945*H1945,2)</f>
        <v>0</v>
      </c>
      <c r="BL1945" s="17" t="s">
        <v>272</v>
      </c>
      <c r="BM1945" s="237" t="s">
        <v>2027</v>
      </c>
    </row>
    <row r="1946" s="2" customFormat="1" ht="33" customHeight="1">
      <c r="A1946" s="38"/>
      <c r="B1946" s="39"/>
      <c r="C1946" s="226" t="s">
        <v>2028</v>
      </c>
      <c r="D1946" s="226" t="s">
        <v>173</v>
      </c>
      <c r="E1946" s="227" t="s">
        <v>2029</v>
      </c>
      <c r="F1946" s="228" t="s">
        <v>2030</v>
      </c>
      <c r="G1946" s="229" t="s">
        <v>492</v>
      </c>
      <c r="H1946" s="230">
        <v>1</v>
      </c>
      <c r="I1946" s="231"/>
      <c r="J1946" s="232">
        <f>ROUND(I1946*H1946,2)</f>
        <v>0</v>
      </c>
      <c r="K1946" s="228" t="s">
        <v>1</v>
      </c>
      <c r="L1946" s="44"/>
      <c r="M1946" s="233" t="s">
        <v>1</v>
      </c>
      <c r="N1946" s="234" t="s">
        <v>41</v>
      </c>
      <c r="O1946" s="91"/>
      <c r="P1946" s="235">
        <f>O1946*H1946</f>
        <v>0</v>
      </c>
      <c r="Q1946" s="235">
        <v>0</v>
      </c>
      <c r="R1946" s="235">
        <f>Q1946*H1946</f>
        <v>0</v>
      </c>
      <c r="S1946" s="235">
        <v>0</v>
      </c>
      <c r="T1946" s="236">
        <f>S1946*H1946</f>
        <v>0</v>
      </c>
      <c r="U1946" s="38"/>
      <c r="V1946" s="38"/>
      <c r="W1946" s="38"/>
      <c r="X1946" s="38"/>
      <c r="Y1946" s="38"/>
      <c r="Z1946" s="38"/>
      <c r="AA1946" s="38"/>
      <c r="AB1946" s="38"/>
      <c r="AC1946" s="38"/>
      <c r="AD1946" s="38"/>
      <c r="AE1946" s="38"/>
      <c r="AR1946" s="237" t="s">
        <v>272</v>
      </c>
      <c r="AT1946" s="237" t="s">
        <v>173</v>
      </c>
      <c r="AU1946" s="237" t="s">
        <v>193</v>
      </c>
      <c r="AY1946" s="17" t="s">
        <v>171</v>
      </c>
      <c r="BE1946" s="238">
        <f>IF(N1946="základní",J1946,0)</f>
        <v>0</v>
      </c>
      <c r="BF1946" s="238">
        <f>IF(N1946="snížená",J1946,0)</f>
        <v>0</v>
      </c>
      <c r="BG1946" s="238">
        <f>IF(N1946="zákl. přenesená",J1946,0)</f>
        <v>0</v>
      </c>
      <c r="BH1946" s="238">
        <f>IF(N1946="sníž. přenesená",J1946,0)</f>
        <v>0</v>
      </c>
      <c r="BI1946" s="238">
        <f>IF(N1946="nulová",J1946,0)</f>
        <v>0</v>
      </c>
      <c r="BJ1946" s="17" t="s">
        <v>83</v>
      </c>
      <c r="BK1946" s="238">
        <f>ROUND(I1946*H1946,2)</f>
        <v>0</v>
      </c>
      <c r="BL1946" s="17" t="s">
        <v>272</v>
      </c>
      <c r="BM1946" s="237" t="s">
        <v>2031</v>
      </c>
    </row>
    <row r="1947" s="12" customFormat="1" ht="20.88" customHeight="1">
      <c r="A1947" s="12"/>
      <c r="B1947" s="210"/>
      <c r="C1947" s="211"/>
      <c r="D1947" s="212" t="s">
        <v>75</v>
      </c>
      <c r="E1947" s="224" t="s">
        <v>2032</v>
      </c>
      <c r="F1947" s="224" t="s">
        <v>2033</v>
      </c>
      <c r="G1947" s="211"/>
      <c r="H1947" s="211"/>
      <c r="I1947" s="214"/>
      <c r="J1947" s="225">
        <f>BK1947</f>
        <v>0</v>
      </c>
      <c r="K1947" s="211"/>
      <c r="L1947" s="216"/>
      <c r="M1947" s="217"/>
      <c r="N1947" s="218"/>
      <c r="O1947" s="218"/>
      <c r="P1947" s="219">
        <f>SUM(P1948:P1949)</f>
        <v>0</v>
      </c>
      <c r="Q1947" s="218"/>
      <c r="R1947" s="219">
        <f>SUM(R1948:R1949)</f>
        <v>0</v>
      </c>
      <c r="S1947" s="218"/>
      <c r="T1947" s="220">
        <f>SUM(T1948:T1949)</f>
        <v>0</v>
      </c>
      <c r="U1947" s="12"/>
      <c r="V1947" s="12"/>
      <c r="W1947" s="12"/>
      <c r="X1947" s="12"/>
      <c r="Y1947" s="12"/>
      <c r="Z1947" s="12"/>
      <c r="AA1947" s="12"/>
      <c r="AB1947" s="12"/>
      <c r="AC1947" s="12"/>
      <c r="AD1947" s="12"/>
      <c r="AE1947" s="12"/>
      <c r="AR1947" s="221" t="s">
        <v>83</v>
      </c>
      <c r="AT1947" s="222" t="s">
        <v>75</v>
      </c>
      <c r="AU1947" s="222" t="s">
        <v>85</v>
      </c>
      <c r="AY1947" s="221" t="s">
        <v>171</v>
      </c>
      <c r="BK1947" s="223">
        <f>SUM(BK1948:BK1949)</f>
        <v>0</v>
      </c>
    </row>
    <row r="1948" s="2" customFormat="1" ht="55.5" customHeight="1">
      <c r="A1948" s="38"/>
      <c r="B1948" s="39"/>
      <c r="C1948" s="226" t="s">
        <v>2034</v>
      </c>
      <c r="D1948" s="226" t="s">
        <v>173</v>
      </c>
      <c r="E1948" s="227" t="s">
        <v>2035</v>
      </c>
      <c r="F1948" s="228" t="s">
        <v>2036</v>
      </c>
      <c r="G1948" s="229" t="s">
        <v>1924</v>
      </c>
      <c r="H1948" s="230">
        <v>1</v>
      </c>
      <c r="I1948" s="231"/>
      <c r="J1948" s="232">
        <f>ROUND(I1948*H1948,2)</f>
        <v>0</v>
      </c>
      <c r="K1948" s="228" t="s">
        <v>1</v>
      </c>
      <c r="L1948" s="44"/>
      <c r="M1948" s="233" t="s">
        <v>1</v>
      </c>
      <c r="N1948" s="234" t="s">
        <v>41</v>
      </c>
      <c r="O1948" s="91"/>
      <c r="P1948" s="235">
        <f>O1948*H1948</f>
        <v>0</v>
      </c>
      <c r="Q1948" s="235">
        <v>0</v>
      </c>
      <c r="R1948" s="235">
        <f>Q1948*H1948</f>
        <v>0</v>
      </c>
      <c r="S1948" s="235">
        <v>0</v>
      </c>
      <c r="T1948" s="236">
        <f>S1948*H1948</f>
        <v>0</v>
      </c>
      <c r="U1948" s="38"/>
      <c r="V1948" s="38"/>
      <c r="W1948" s="38"/>
      <c r="X1948" s="38"/>
      <c r="Y1948" s="38"/>
      <c r="Z1948" s="38"/>
      <c r="AA1948" s="38"/>
      <c r="AB1948" s="38"/>
      <c r="AC1948" s="38"/>
      <c r="AD1948" s="38"/>
      <c r="AE1948" s="38"/>
      <c r="AR1948" s="237" t="s">
        <v>272</v>
      </c>
      <c r="AT1948" s="237" t="s">
        <v>173</v>
      </c>
      <c r="AU1948" s="237" t="s">
        <v>193</v>
      </c>
      <c r="AY1948" s="17" t="s">
        <v>171</v>
      </c>
      <c r="BE1948" s="238">
        <f>IF(N1948="základní",J1948,0)</f>
        <v>0</v>
      </c>
      <c r="BF1948" s="238">
        <f>IF(N1948="snížená",J1948,0)</f>
        <v>0</v>
      </c>
      <c r="BG1948" s="238">
        <f>IF(N1948="zákl. přenesená",J1948,0)</f>
        <v>0</v>
      </c>
      <c r="BH1948" s="238">
        <f>IF(N1948="sníž. přenesená",J1948,0)</f>
        <v>0</v>
      </c>
      <c r="BI1948" s="238">
        <f>IF(N1948="nulová",J1948,0)</f>
        <v>0</v>
      </c>
      <c r="BJ1948" s="17" t="s">
        <v>83</v>
      </c>
      <c r="BK1948" s="238">
        <f>ROUND(I1948*H1948,2)</f>
        <v>0</v>
      </c>
      <c r="BL1948" s="17" t="s">
        <v>272</v>
      </c>
      <c r="BM1948" s="237" t="s">
        <v>2037</v>
      </c>
    </row>
    <row r="1949" s="2" customFormat="1" ht="55.5" customHeight="1">
      <c r="A1949" s="38"/>
      <c r="B1949" s="39"/>
      <c r="C1949" s="226" t="s">
        <v>2038</v>
      </c>
      <c r="D1949" s="226" t="s">
        <v>173</v>
      </c>
      <c r="E1949" s="227" t="s">
        <v>2039</v>
      </c>
      <c r="F1949" s="228" t="s">
        <v>2040</v>
      </c>
      <c r="G1949" s="229" t="s">
        <v>1924</v>
      </c>
      <c r="H1949" s="230">
        <v>1</v>
      </c>
      <c r="I1949" s="231"/>
      <c r="J1949" s="232">
        <f>ROUND(I1949*H1949,2)</f>
        <v>0</v>
      </c>
      <c r="K1949" s="228" t="s">
        <v>1</v>
      </c>
      <c r="L1949" s="44"/>
      <c r="M1949" s="233" t="s">
        <v>1</v>
      </c>
      <c r="N1949" s="234" t="s">
        <v>41</v>
      </c>
      <c r="O1949" s="91"/>
      <c r="P1949" s="235">
        <f>O1949*H1949</f>
        <v>0</v>
      </c>
      <c r="Q1949" s="235">
        <v>0</v>
      </c>
      <c r="R1949" s="235">
        <f>Q1949*H1949</f>
        <v>0</v>
      </c>
      <c r="S1949" s="235">
        <v>0</v>
      </c>
      <c r="T1949" s="236">
        <f>S1949*H1949</f>
        <v>0</v>
      </c>
      <c r="U1949" s="38"/>
      <c r="V1949" s="38"/>
      <c r="W1949" s="38"/>
      <c r="X1949" s="38"/>
      <c r="Y1949" s="38"/>
      <c r="Z1949" s="38"/>
      <c r="AA1949" s="38"/>
      <c r="AB1949" s="38"/>
      <c r="AC1949" s="38"/>
      <c r="AD1949" s="38"/>
      <c r="AE1949" s="38"/>
      <c r="AR1949" s="237" t="s">
        <v>272</v>
      </c>
      <c r="AT1949" s="237" t="s">
        <v>173</v>
      </c>
      <c r="AU1949" s="237" t="s">
        <v>193</v>
      </c>
      <c r="AY1949" s="17" t="s">
        <v>171</v>
      </c>
      <c r="BE1949" s="238">
        <f>IF(N1949="základní",J1949,0)</f>
        <v>0</v>
      </c>
      <c r="BF1949" s="238">
        <f>IF(N1949="snížená",J1949,0)</f>
        <v>0</v>
      </c>
      <c r="BG1949" s="238">
        <f>IF(N1949="zákl. přenesená",J1949,0)</f>
        <v>0</v>
      </c>
      <c r="BH1949" s="238">
        <f>IF(N1949="sníž. přenesená",J1949,0)</f>
        <v>0</v>
      </c>
      <c r="BI1949" s="238">
        <f>IF(N1949="nulová",J1949,0)</f>
        <v>0</v>
      </c>
      <c r="BJ1949" s="17" t="s">
        <v>83</v>
      </c>
      <c r="BK1949" s="238">
        <f>ROUND(I1949*H1949,2)</f>
        <v>0</v>
      </c>
      <c r="BL1949" s="17" t="s">
        <v>272</v>
      </c>
      <c r="BM1949" s="237" t="s">
        <v>2041</v>
      </c>
    </row>
    <row r="1950" s="12" customFormat="1" ht="20.88" customHeight="1">
      <c r="A1950" s="12"/>
      <c r="B1950" s="210"/>
      <c r="C1950" s="211"/>
      <c r="D1950" s="212" t="s">
        <v>75</v>
      </c>
      <c r="E1950" s="224" t="s">
        <v>2042</v>
      </c>
      <c r="F1950" s="224" t="s">
        <v>2043</v>
      </c>
      <c r="G1950" s="211"/>
      <c r="H1950" s="211"/>
      <c r="I1950" s="214"/>
      <c r="J1950" s="225">
        <f>BK1950</f>
        <v>0</v>
      </c>
      <c r="K1950" s="211"/>
      <c r="L1950" s="216"/>
      <c r="M1950" s="217"/>
      <c r="N1950" s="218"/>
      <c r="O1950" s="218"/>
      <c r="P1950" s="219">
        <f>P1951</f>
        <v>0</v>
      </c>
      <c r="Q1950" s="218"/>
      <c r="R1950" s="219">
        <f>R1951</f>
        <v>0</v>
      </c>
      <c r="S1950" s="218"/>
      <c r="T1950" s="220">
        <f>T1951</f>
        <v>0</v>
      </c>
      <c r="U1950" s="12"/>
      <c r="V1950" s="12"/>
      <c r="W1950" s="12"/>
      <c r="X1950" s="12"/>
      <c r="Y1950" s="12"/>
      <c r="Z1950" s="12"/>
      <c r="AA1950" s="12"/>
      <c r="AB1950" s="12"/>
      <c r="AC1950" s="12"/>
      <c r="AD1950" s="12"/>
      <c r="AE1950" s="12"/>
      <c r="AR1950" s="221" t="s">
        <v>83</v>
      </c>
      <c r="AT1950" s="222" t="s">
        <v>75</v>
      </c>
      <c r="AU1950" s="222" t="s">
        <v>85</v>
      </c>
      <c r="AY1950" s="221" t="s">
        <v>171</v>
      </c>
      <c r="BK1950" s="223">
        <f>BK1951</f>
        <v>0</v>
      </c>
    </row>
    <row r="1951" s="2" customFormat="1" ht="55.5" customHeight="1">
      <c r="A1951" s="38"/>
      <c r="B1951" s="39"/>
      <c r="C1951" s="226" t="s">
        <v>2044</v>
      </c>
      <c r="D1951" s="226" t="s">
        <v>173</v>
      </c>
      <c r="E1951" s="227" t="s">
        <v>2045</v>
      </c>
      <c r="F1951" s="228" t="s">
        <v>2046</v>
      </c>
      <c r="G1951" s="229" t="s">
        <v>1924</v>
      </c>
      <c r="H1951" s="230">
        <v>1</v>
      </c>
      <c r="I1951" s="231"/>
      <c r="J1951" s="232">
        <f>ROUND(I1951*H1951,2)</f>
        <v>0</v>
      </c>
      <c r="K1951" s="228" t="s">
        <v>1</v>
      </c>
      <c r="L1951" s="44"/>
      <c r="M1951" s="233" t="s">
        <v>1</v>
      </c>
      <c r="N1951" s="234" t="s">
        <v>41</v>
      </c>
      <c r="O1951" s="91"/>
      <c r="P1951" s="235">
        <f>O1951*H1951</f>
        <v>0</v>
      </c>
      <c r="Q1951" s="235">
        <v>0</v>
      </c>
      <c r="R1951" s="235">
        <f>Q1951*H1951</f>
        <v>0</v>
      </c>
      <c r="S1951" s="235">
        <v>0</v>
      </c>
      <c r="T1951" s="236">
        <f>S1951*H1951</f>
        <v>0</v>
      </c>
      <c r="U1951" s="38"/>
      <c r="V1951" s="38"/>
      <c r="W1951" s="38"/>
      <c r="X1951" s="38"/>
      <c r="Y1951" s="38"/>
      <c r="Z1951" s="38"/>
      <c r="AA1951" s="38"/>
      <c r="AB1951" s="38"/>
      <c r="AC1951" s="38"/>
      <c r="AD1951" s="38"/>
      <c r="AE1951" s="38"/>
      <c r="AR1951" s="237" t="s">
        <v>272</v>
      </c>
      <c r="AT1951" s="237" t="s">
        <v>173</v>
      </c>
      <c r="AU1951" s="237" t="s">
        <v>193</v>
      </c>
      <c r="AY1951" s="17" t="s">
        <v>171</v>
      </c>
      <c r="BE1951" s="238">
        <f>IF(N1951="základní",J1951,0)</f>
        <v>0</v>
      </c>
      <c r="BF1951" s="238">
        <f>IF(N1951="snížená",J1951,0)</f>
        <v>0</v>
      </c>
      <c r="BG1951" s="238">
        <f>IF(N1951="zákl. přenesená",J1951,0)</f>
        <v>0</v>
      </c>
      <c r="BH1951" s="238">
        <f>IF(N1951="sníž. přenesená",J1951,0)</f>
        <v>0</v>
      </c>
      <c r="BI1951" s="238">
        <f>IF(N1951="nulová",J1951,0)</f>
        <v>0</v>
      </c>
      <c r="BJ1951" s="17" t="s">
        <v>83</v>
      </c>
      <c r="BK1951" s="238">
        <f>ROUND(I1951*H1951,2)</f>
        <v>0</v>
      </c>
      <c r="BL1951" s="17" t="s">
        <v>272</v>
      </c>
      <c r="BM1951" s="237" t="s">
        <v>2047</v>
      </c>
    </row>
    <row r="1952" s="12" customFormat="1" ht="22.8" customHeight="1">
      <c r="A1952" s="12"/>
      <c r="B1952" s="210"/>
      <c r="C1952" s="211"/>
      <c r="D1952" s="212" t="s">
        <v>75</v>
      </c>
      <c r="E1952" s="224" t="s">
        <v>2048</v>
      </c>
      <c r="F1952" s="224" t="s">
        <v>2049</v>
      </c>
      <c r="G1952" s="211"/>
      <c r="H1952" s="211"/>
      <c r="I1952" s="214"/>
      <c r="J1952" s="225">
        <f>BK1952</f>
        <v>0</v>
      </c>
      <c r="K1952" s="211"/>
      <c r="L1952" s="216"/>
      <c r="M1952" s="217"/>
      <c r="N1952" s="218"/>
      <c r="O1952" s="218"/>
      <c r="P1952" s="219">
        <f>SUM(P1953:P2024)</f>
        <v>0</v>
      </c>
      <c r="Q1952" s="218"/>
      <c r="R1952" s="219">
        <f>SUM(R1953:R2024)</f>
        <v>0.72266518999999996</v>
      </c>
      <c r="S1952" s="218"/>
      <c r="T1952" s="220">
        <f>SUM(T1953:T2024)</f>
        <v>0</v>
      </c>
      <c r="U1952" s="12"/>
      <c r="V1952" s="12"/>
      <c r="W1952" s="12"/>
      <c r="X1952" s="12"/>
      <c r="Y1952" s="12"/>
      <c r="Z1952" s="12"/>
      <c r="AA1952" s="12"/>
      <c r="AB1952" s="12"/>
      <c r="AC1952" s="12"/>
      <c r="AD1952" s="12"/>
      <c r="AE1952" s="12"/>
      <c r="AR1952" s="221" t="s">
        <v>85</v>
      </c>
      <c r="AT1952" s="222" t="s">
        <v>75</v>
      </c>
      <c r="AU1952" s="222" t="s">
        <v>83</v>
      </c>
      <c r="AY1952" s="221" t="s">
        <v>171</v>
      </c>
      <c r="BK1952" s="223">
        <f>SUM(BK1953:BK2024)</f>
        <v>0</v>
      </c>
    </row>
    <row r="1953" s="2" customFormat="1" ht="16.5" customHeight="1">
      <c r="A1953" s="38"/>
      <c r="B1953" s="39"/>
      <c r="C1953" s="226" t="s">
        <v>2050</v>
      </c>
      <c r="D1953" s="226" t="s">
        <v>173</v>
      </c>
      <c r="E1953" s="227" t="s">
        <v>2051</v>
      </c>
      <c r="F1953" s="228" t="s">
        <v>2052</v>
      </c>
      <c r="G1953" s="229" t="s">
        <v>292</v>
      </c>
      <c r="H1953" s="230">
        <v>11.635</v>
      </c>
      <c r="I1953" s="231"/>
      <c r="J1953" s="232">
        <f>ROUND(I1953*H1953,2)</f>
        <v>0</v>
      </c>
      <c r="K1953" s="228" t="s">
        <v>177</v>
      </c>
      <c r="L1953" s="44"/>
      <c r="M1953" s="233" t="s">
        <v>1</v>
      </c>
      <c r="N1953" s="234" t="s">
        <v>41</v>
      </c>
      <c r="O1953" s="91"/>
      <c r="P1953" s="235">
        <f>O1953*H1953</f>
        <v>0</v>
      </c>
      <c r="Q1953" s="235">
        <v>0</v>
      </c>
      <c r="R1953" s="235">
        <f>Q1953*H1953</f>
        <v>0</v>
      </c>
      <c r="S1953" s="235">
        <v>0</v>
      </c>
      <c r="T1953" s="236">
        <f>S1953*H1953</f>
        <v>0</v>
      </c>
      <c r="U1953" s="38"/>
      <c r="V1953" s="38"/>
      <c r="W1953" s="38"/>
      <c r="X1953" s="38"/>
      <c r="Y1953" s="38"/>
      <c r="Z1953" s="38"/>
      <c r="AA1953" s="38"/>
      <c r="AB1953" s="38"/>
      <c r="AC1953" s="38"/>
      <c r="AD1953" s="38"/>
      <c r="AE1953" s="38"/>
      <c r="AR1953" s="237" t="s">
        <v>272</v>
      </c>
      <c r="AT1953" s="237" t="s">
        <v>173</v>
      </c>
      <c r="AU1953" s="237" t="s">
        <v>85</v>
      </c>
      <c r="AY1953" s="17" t="s">
        <v>171</v>
      </c>
      <c r="BE1953" s="238">
        <f>IF(N1953="základní",J1953,0)</f>
        <v>0</v>
      </c>
      <c r="BF1953" s="238">
        <f>IF(N1953="snížená",J1953,0)</f>
        <v>0</v>
      </c>
      <c r="BG1953" s="238">
        <f>IF(N1953="zákl. přenesená",J1953,0)</f>
        <v>0</v>
      </c>
      <c r="BH1953" s="238">
        <f>IF(N1953="sníž. přenesená",J1953,0)</f>
        <v>0</v>
      </c>
      <c r="BI1953" s="238">
        <f>IF(N1953="nulová",J1953,0)</f>
        <v>0</v>
      </c>
      <c r="BJ1953" s="17" t="s">
        <v>83</v>
      </c>
      <c r="BK1953" s="238">
        <f>ROUND(I1953*H1953,2)</f>
        <v>0</v>
      </c>
      <c r="BL1953" s="17" t="s">
        <v>272</v>
      </c>
      <c r="BM1953" s="237" t="s">
        <v>2053</v>
      </c>
    </row>
    <row r="1954" s="2" customFormat="1">
      <c r="A1954" s="38"/>
      <c r="B1954" s="39"/>
      <c r="C1954" s="40"/>
      <c r="D1954" s="239" t="s">
        <v>180</v>
      </c>
      <c r="E1954" s="40"/>
      <c r="F1954" s="240" t="s">
        <v>2054</v>
      </c>
      <c r="G1954" s="40"/>
      <c r="H1954" s="40"/>
      <c r="I1954" s="241"/>
      <c r="J1954" s="40"/>
      <c r="K1954" s="40"/>
      <c r="L1954" s="44"/>
      <c r="M1954" s="242"/>
      <c r="N1954" s="243"/>
      <c r="O1954" s="91"/>
      <c r="P1954" s="91"/>
      <c r="Q1954" s="91"/>
      <c r="R1954" s="91"/>
      <c r="S1954" s="91"/>
      <c r="T1954" s="92"/>
      <c r="U1954" s="38"/>
      <c r="V1954" s="38"/>
      <c r="W1954" s="38"/>
      <c r="X1954" s="38"/>
      <c r="Y1954" s="38"/>
      <c r="Z1954" s="38"/>
      <c r="AA1954" s="38"/>
      <c r="AB1954" s="38"/>
      <c r="AC1954" s="38"/>
      <c r="AD1954" s="38"/>
      <c r="AE1954" s="38"/>
      <c r="AT1954" s="17" t="s">
        <v>180</v>
      </c>
      <c r="AU1954" s="17" t="s">
        <v>85</v>
      </c>
    </row>
    <row r="1955" s="13" customFormat="1">
      <c r="A1955" s="13"/>
      <c r="B1955" s="244"/>
      <c r="C1955" s="245"/>
      <c r="D1955" s="246" t="s">
        <v>182</v>
      </c>
      <c r="E1955" s="247" t="s">
        <v>1</v>
      </c>
      <c r="F1955" s="248" t="s">
        <v>2055</v>
      </c>
      <c r="G1955" s="245"/>
      <c r="H1955" s="247" t="s">
        <v>1</v>
      </c>
      <c r="I1955" s="249"/>
      <c r="J1955" s="245"/>
      <c r="K1955" s="245"/>
      <c r="L1955" s="250"/>
      <c r="M1955" s="251"/>
      <c r="N1955" s="252"/>
      <c r="O1955" s="252"/>
      <c r="P1955" s="252"/>
      <c r="Q1955" s="252"/>
      <c r="R1955" s="252"/>
      <c r="S1955" s="252"/>
      <c r="T1955" s="25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54" t="s">
        <v>182</v>
      </c>
      <c r="AU1955" s="254" t="s">
        <v>85</v>
      </c>
      <c r="AV1955" s="13" t="s">
        <v>83</v>
      </c>
      <c r="AW1955" s="13" t="s">
        <v>34</v>
      </c>
      <c r="AX1955" s="13" t="s">
        <v>76</v>
      </c>
      <c r="AY1955" s="254" t="s">
        <v>171</v>
      </c>
    </row>
    <row r="1956" s="13" customFormat="1">
      <c r="A1956" s="13"/>
      <c r="B1956" s="244"/>
      <c r="C1956" s="245"/>
      <c r="D1956" s="246" t="s">
        <v>182</v>
      </c>
      <c r="E1956" s="247" t="s">
        <v>1</v>
      </c>
      <c r="F1956" s="248" t="s">
        <v>184</v>
      </c>
      <c r="G1956" s="245"/>
      <c r="H1956" s="247" t="s">
        <v>1</v>
      </c>
      <c r="I1956" s="249"/>
      <c r="J1956" s="245"/>
      <c r="K1956" s="245"/>
      <c r="L1956" s="250"/>
      <c r="M1956" s="251"/>
      <c r="N1956" s="252"/>
      <c r="O1956" s="252"/>
      <c r="P1956" s="252"/>
      <c r="Q1956" s="252"/>
      <c r="R1956" s="252"/>
      <c r="S1956" s="252"/>
      <c r="T1956" s="25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T1956" s="254" t="s">
        <v>182</v>
      </c>
      <c r="AU1956" s="254" t="s">
        <v>85</v>
      </c>
      <c r="AV1956" s="13" t="s">
        <v>83</v>
      </c>
      <c r="AW1956" s="13" t="s">
        <v>34</v>
      </c>
      <c r="AX1956" s="13" t="s">
        <v>76</v>
      </c>
      <c r="AY1956" s="254" t="s">
        <v>171</v>
      </c>
    </row>
    <row r="1957" s="14" customFormat="1">
      <c r="A1957" s="14"/>
      <c r="B1957" s="255"/>
      <c r="C1957" s="256"/>
      <c r="D1957" s="246" t="s">
        <v>182</v>
      </c>
      <c r="E1957" s="257" t="s">
        <v>1</v>
      </c>
      <c r="F1957" s="258" t="s">
        <v>2056</v>
      </c>
      <c r="G1957" s="256"/>
      <c r="H1957" s="259">
        <v>6.9489999999999998</v>
      </c>
      <c r="I1957" s="260"/>
      <c r="J1957" s="256"/>
      <c r="K1957" s="256"/>
      <c r="L1957" s="261"/>
      <c r="M1957" s="262"/>
      <c r="N1957" s="263"/>
      <c r="O1957" s="263"/>
      <c r="P1957" s="263"/>
      <c r="Q1957" s="263"/>
      <c r="R1957" s="263"/>
      <c r="S1957" s="263"/>
      <c r="T1957" s="264"/>
      <c r="U1957" s="14"/>
      <c r="V1957" s="14"/>
      <c r="W1957" s="14"/>
      <c r="X1957" s="14"/>
      <c r="Y1957" s="14"/>
      <c r="Z1957" s="14"/>
      <c r="AA1957" s="14"/>
      <c r="AB1957" s="14"/>
      <c r="AC1957" s="14"/>
      <c r="AD1957" s="14"/>
      <c r="AE1957" s="14"/>
      <c r="AT1957" s="265" t="s">
        <v>182</v>
      </c>
      <c r="AU1957" s="265" t="s">
        <v>85</v>
      </c>
      <c r="AV1957" s="14" t="s">
        <v>85</v>
      </c>
      <c r="AW1957" s="14" t="s">
        <v>34</v>
      </c>
      <c r="AX1957" s="14" t="s">
        <v>76</v>
      </c>
      <c r="AY1957" s="265" t="s">
        <v>171</v>
      </c>
    </row>
    <row r="1958" s="14" customFormat="1">
      <c r="A1958" s="14"/>
      <c r="B1958" s="255"/>
      <c r="C1958" s="256"/>
      <c r="D1958" s="246" t="s">
        <v>182</v>
      </c>
      <c r="E1958" s="257" t="s">
        <v>1</v>
      </c>
      <c r="F1958" s="258" t="s">
        <v>2057</v>
      </c>
      <c r="G1958" s="256"/>
      <c r="H1958" s="259">
        <v>2.75</v>
      </c>
      <c r="I1958" s="260"/>
      <c r="J1958" s="256"/>
      <c r="K1958" s="256"/>
      <c r="L1958" s="261"/>
      <c r="M1958" s="262"/>
      <c r="N1958" s="263"/>
      <c r="O1958" s="263"/>
      <c r="P1958" s="263"/>
      <c r="Q1958" s="263"/>
      <c r="R1958" s="263"/>
      <c r="S1958" s="263"/>
      <c r="T1958" s="264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T1958" s="265" t="s">
        <v>182</v>
      </c>
      <c r="AU1958" s="265" t="s">
        <v>85</v>
      </c>
      <c r="AV1958" s="14" t="s">
        <v>85</v>
      </c>
      <c r="AW1958" s="14" t="s">
        <v>34</v>
      </c>
      <c r="AX1958" s="14" t="s">
        <v>76</v>
      </c>
      <c r="AY1958" s="265" t="s">
        <v>171</v>
      </c>
    </row>
    <row r="1959" s="14" customFormat="1">
      <c r="A1959" s="14"/>
      <c r="B1959" s="255"/>
      <c r="C1959" s="256"/>
      <c r="D1959" s="246" t="s">
        <v>182</v>
      </c>
      <c r="E1959" s="257" t="s">
        <v>1</v>
      </c>
      <c r="F1959" s="258" t="s">
        <v>2058</v>
      </c>
      <c r="G1959" s="256"/>
      <c r="H1959" s="259">
        <v>1.9359999999999999</v>
      </c>
      <c r="I1959" s="260"/>
      <c r="J1959" s="256"/>
      <c r="K1959" s="256"/>
      <c r="L1959" s="261"/>
      <c r="M1959" s="262"/>
      <c r="N1959" s="263"/>
      <c r="O1959" s="263"/>
      <c r="P1959" s="263"/>
      <c r="Q1959" s="263"/>
      <c r="R1959" s="263"/>
      <c r="S1959" s="263"/>
      <c r="T1959" s="264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T1959" s="265" t="s">
        <v>182</v>
      </c>
      <c r="AU1959" s="265" t="s">
        <v>85</v>
      </c>
      <c r="AV1959" s="14" t="s">
        <v>85</v>
      </c>
      <c r="AW1959" s="14" t="s">
        <v>34</v>
      </c>
      <c r="AX1959" s="14" t="s">
        <v>76</v>
      </c>
      <c r="AY1959" s="265" t="s">
        <v>171</v>
      </c>
    </row>
    <row r="1960" s="2" customFormat="1" ht="16.5" customHeight="1">
      <c r="A1960" s="38"/>
      <c r="B1960" s="39"/>
      <c r="C1960" s="226" t="s">
        <v>2059</v>
      </c>
      <c r="D1960" s="226" t="s">
        <v>173</v>
      </c>
      <c r="E1960" s="227" t="s">
        <v>2060</v>
      </c>
      <c r="F1960" s="228" t="s">
        <v>2061</v>
      </c>
      <c r="G1960" s="229" t="s">
        <v>292</v>
      </c>
      <c r="H1960" s="230">
        <v>11.635</v>
      </c>
      <c r="I1960" s="231"/>
      <c r="J1960" s="232">
        <f>ROUND(I1960*H1960,2)</f>
        <v>0</v>
      </c>
      <c r="K1960" s="228" t="s">
        <v>177</v>
      </c>
      <c r="L1960" s="44"/>
      <c r="M1960" s="233" t="s">
        <v>1</v>
      </c>
      <c r="N1960" s="234" t="s">
        <v>41</v>
      </c>
      <c r="O1960" s="91"/>
      <c r="P1960" s="235">
        <f>O1960*H1960</f>
        <v>0</v>
      </c>
      <c r="Q1960" s="235">
        <v>0.00029999999999999997</v>
      </c>
      <c r="R1960" s="235">
        <f>Q1960*H1960</f>
        <v>0.0034904999999999997</v>
      </c>
      <c r="S1960" s="235">
        <v>0</v>
      </c>
      <c r="T1960" s="236">
        <f>S1960*H1960</f>
        <v>0</v>
      </c>
      <c r="U1960" s="38"/>
      <c r="V1960" s="38"/>
      <c r="W1960" s="38"/>
      <c r="X1960" s="38"/>
      <c r="Y1960" s="38"/>
      <c r="Z1960" s="38"/>
      <c r="AA1960" s="38"/>
      <c r="AB1960" s="38"/>
      <c r="AC1960" s="38"/>
      <c r="AD1960" s="38"/>
      <c r="AE1960" s="38"/>
      <c r="AR1960" s="237" t="s">
        <v>272</v>
      </c>
      <c r="AT1960" s="237" t="s">
        <v>173</v>
      </c>
      <c r="AU1960" s="237" t="s">
        <v>85</v>
      </c>
      <c r="AY1960" s="17" t="s">
        <v>171</v>
      </c>
      <c r="BE1960" s="238">
        <f>IF(N1960="základní",J1960,0)</f>
        <v>0</v>
      </c>
      <c r="BF1960" s="238">
        <f>IF(N1960="snížená",J1960,0)</f>
        <v>0</v>
      </c>
      <c r="BG1960" s="238">
        <f>IF(N1960="zákl. přenesená",J1960,0)</f>
        <v>0</v>
      </c>
      <c r="BH1960" s="238">
        <f>IF(N1960="sníž. přenesená",J1960,0)</f>
        <v>0</v>
      </c>
      <c r="BI1960" s="238">
        <f>IF(N1960="nulová",J1960,0)</f>
        <v>0</v>
      </c>
      <c r="BJ1960" s="17" t="s">
        <v>83</v>
      </c>
      <c r="BK1960" s="238">
        <f>ROUND(I1960*H1960,2)</f>
        <v>0</v>
      </c>
      <c r="BL1960" s="17" t="s">
        <v>272</v>
      </c>
      <c r="BM1960" s="237" t="s">
        <v>2062</v>
      </c>
    </row>
    <row r="1961" s="2" customFormat="1">
      <c r="A1961" s="38"/>
      <c r="B1961" s="39"/>
      <c r="C1961" s="40"/>
      <c r="D1961" s="239" t="s">
        <v>180</v>
      </c>
      <c r="E1961" s="40"/>
      <c r="F1961" s="240" t="s">
        <v>2063</v>
      </c>
      <c r="G1961" s="40"/>
      <c r="H1961" s="40"/>
      <c r="I1961" s="241"/>
      <c r="J1961" s="40"/>
      <c r="K1961" s="40"/>
      <c r="L1961" s="44"/>
      <c r="M1961" s="242"/>
      <c r="N1961" s="243"/>
      <c r="O1961" s="91"/>
      <c r="P1961" s="91"/>
      <c r="Q1961" s="91"/>
      <c r="R1961" s="91"/>
      <c r="S1961" s="91"/>
      <c r="T1961" s="92"/>
      <c r="U1961" s="38"/>
      <c r="V1961" s="38"/>
      <c r="W1961" s="38"/>
      <c r="X1961" s="38"/>
      <c r="Y1961" s="38"/>
      <c r="Z1961" s="38"/>
      <c r="AA1961" s="38"/>
      <c r="AB1961" s="38"/>
      <c r="AC1961" s="38"/>
      <c r="AD1961" s="38"/>
      <c r="AE1961" s="38"/>
      <c r="AT1961" s="17" t="s">
        <v>180</v>
      </c>
      <c r="AU1961" s="17" t="s">
        <v>85</v>
      </c>
    </row>
    <row r="1962" s="2" customFormat="1" ht="24.15" customHeight="1">
      <c r="A1962" s="38"/>
      <c r="B1962" s="39"/>
      <c r="C1962" s="226" t="s">
        <v>2064</v>
      </c>
      <c r="D1962" s="226" t="s">
        <v>173</v>
      </c>
      <c r="E1962" s="227" t="s">
        <v>2065</v>
      </c>
      <c r="F1962" s="228" t="s">
        <v>2066</v>
      </c>
      <c r="G1962" s="229" t="s">
        <v>438</v>
      </c>
      <c r="H1962" s="230">
        <v>11</v>
      </c>
      <c r="I1962" s="231"/>
      <c r="J1962" s="232">
        <f>ROUND(I1962*H1962,2)</f>
        <v>0</v>
      </c>
      <c r="K1962" s="228" t="s">
        <v>177</v>
      </c>
      <c r="L1962" s="44"/>
      <c r="M1962" s="233" t="s">
        <v>1</v>
      </c>
      <c r="N1962" s="234" t="s">
        <v>41</v>
      </c>
      <c r="O1962" s="91"/>
      <c r="P1962" s="235">
        <f>O1962*H1962</f>
        <v>0</v>
      </c>
      <c r="Q1962" s="235">
        <v>0.00034000000000000002</v>
      </c>
      <c r="R1962" s="235">
        <f>Q1962*H1962</f>
        <v>0.0037400000000000003</v>
      </c>
      <c r="S1962" s="235">
        <v>0</v>
      </c>
      <c r="T1962" s="236">
        <f>S1962*H1962</f>
        <v>0</v>
      </c>
      <c r="U1962" s="38"/>
      <c r="V1962" s="38"/>
      <c r="W1962" s="38"/>
      <c r="X1962" s="38"/>
      <c r="Y1962" s="38"/>
      <c r="Z1962" s="38"/>
      <c r="AA1962" s="38"/>
      <c r="AB1962" s="38"/>
      <c r="AC1962" s="38"/>
      <c r="AD1962" s="38"/>
      <c r="AE1962" s="38"/>
      <c r="AR1962" s="237" t="s">
        <v>272</v>
      </c>
      <c r="AT1962" s="237" t="s">
        <v>173</v>
      </c>
      <c r="AU1962" s="237" t="s">
        <v>85</v>
      </c>
      <c r="AY1962" s="17" t="s">
        <v>171</v>
      </c>
      <c r="BE1962" s="238">
        <f>IF(N1962="základní",J1962,0)</f>
        <v>0</v>
      </c>
      <c r="BF1962" s="238">
        <f>IF(N1962="snížená",J1962,0)</f>
        <v>0</v>
      </c>
      <c r="BG1962" s="238">
        <f>IF(N1962="zákl. přenesená",J1962,0)</f>
        <v>0</v>
      </c>
      <c r="BH1962" s="238">
        <f>IF(N1962="sníž. přenesená",J1962,0)</f>
        <v>0</v>
      </c>
      <c r="BI1962" s="238">
        <f>IF(N1962="nulová",J1962,0)</f>
        <v>0</v>
      </c>
      <c r="BJ1962" s="17" t="s">
        <v>83</v>
      </c>
      <c r="BK1962" s="238">
        <f>ROUND(I1962*H1962,2)</f>
        <v>0</v>
      </c>
      <c r="BL1962" s="17" t="s">
        <v>272</v>
      </c>
      <c r="BM1962" s="237" t="s">
        <v>2067</v>
      </c>
    </row>
    <row r="1963" s="2" customFormat="1">
      <c r="A1963" s="38"/>
      <c r="B1963" s="39"/>
      <c r="C1963" s="40"/>
      <c r="D1963" s="239" t="s">
        <v>180</v>
      </c>
      <c r="E1963" s="40"/>
      <c r="F1963" s="240" t="s">
        <v>2068</v>
      </c>
      <c r="G1963" s="40"/>
      <c r="H1963" s="40"/>
      <c r="I1963" s="241"/>
      <c r="J1963" s="40"/>
      <c r="K1963" s="40"/>
      <c r="L1963" s="44"/>
      <c r="M1963" s="242"/>
      <c r="N1963" s="243"/>
      <c r="O1963" s="91"/>
      <c r="P1963" s="91"/>
      <c r="Q1963" s="91"/>
      <c r="R1963" s="91"/>
      <c r="S1963" s="91"/>
      <c r="T1963" s="92"/>
      <c r="U1963" s="38"/>
      <c r="V1963" s="38"/>
      <c r="W1963" s="38"/>
      <c r="X1963" s="38"/>
      <c r="Y1963" s="38"/>
      <c r="Z1963" s="38"/>
      <c r="AA1963" s="38"/>
      <c r="AB1963" s="38"/>
      <c r="AC1963" s="38"/>
      <c r="AD1963" s="38"/>
      <c r="AE1963" s="38"/>
      <c r="AT1963" s="17" t="s">
        <v>180</v>
      </c>
      <c r="AU1963" s="17" t="s">
        <v>85</v>
      </c>
    </row>
    <row r="1964" s="13" customFormat="1">
      <c r="A1964" s="13"/>
      <c r="B1964" s="244"/>
      <c r="C1964" s="245"/>
      <c r="D1964" s="246" t="s">
        <v>182</v>
      </c>
      <c r="E1964" s="247" t="s">
        <v>1</v>
      </c>
      <c r="F1964" s="248" t="s">
        <v>183</v>
      </c>
      <c r="G1964" s="245"/>
      <c r="H1964" s="247" t="s">
        <v>1</v>
      </c>
      <c r="I1964" s="249"/>
      <c r="J1964" s="245"/>
      <c r="K1964" s="245"/>
      <c r="L1964" s="250"/>
      <c r="M1964" s="251"/>
      <c r="N1964" s="252"/>
      <c r="O1964" s="252"/>
      <c r="P1964" s="252"/>
      <c r="Q1964" s="252"/>
      <c r="R1964" s="252"/>
      <c r="S1964" s="252"/>
      <c r="T1964" s="25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54" t="s">
        <v>182</v>
      </c>
      <c r="AU1964" s="254" t="s">
        <v>85</v>
      </c>
      <c r="AV1964" s="13" t="s">
        <v>83</v>
      </c>
      <c r="AW1964" s="13" t="s">
        <v>34</v>
      </c>
      <c r="AX1964" s="13" t="s">
        <v>76</v>
      </c>
      <c r="AY1964" s="254" t="s">
        <v>171</v>
      </c>
    </row>
    <row r="1965" s="13" customFormat="1">
      <c r="A1965" s="13"/>
      <c r="B1965" s="244"/>
      <c r="C1965" s="245"/>
      <c r="D1965" s="246" t="s">
        <v>182</v>
      </c>
      <c r="E1965" s="247" t="s">
        <v>1</v>
      </c>
      <c r="F1965" s="248" t="s">
        <v>184</v>
      </c>
      <c r="G1965" s="245"/>
      <c r="H1965" s="247" t="s">
        <v>1</v>
      </c>
      <c r="I1965" s="249"/>
      <c r="J1965" s="245"/>
      <c r="K1965" s="245"/>
      <c r="L1965" s="250"/>
      <c r="M1965" s="251"/>
      <c r="N1965" s="252"/>
      <c r="O1965" s="252"/>
      <c r="P1965" s="252"/>
      <c r="Q1965" s="252"/>
      <c r="R1965" s="252"/>
      <c r="S1965" s="252"/>
      <c r="T1965" s="25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54" t="s">
        <v>182</v>
      </c>
      <c r="AU1965" s="254" t="s">
        <v>85</v>
      </c>
      <c r="AV1965" s="13" t="s">
        <v>83</v>
      </c>
      <c r="AW1965" s="13" t="s">
        <v>34</v>
      </c>
      <c r="AX1965" s="13" t="s">
        <v>76</v>
      </c>
      <c r="AY1965" s="254" t="s">
        <v>171</v>
      </c>
    </row>
    <row r="1966" s="14" customFormat="1">
      <c r="A1966" s="14"/>
      <c r="B1966" s="255"/>
      <c r="C1966" s="256"/>
      <c r="D1966" s="246" t="s">
        <v>182</v>
      </c>
      <c r="E1966" s="257" t="s">
        <v>1</v>
      </c>
      <c r="F1966" s="258" t="s">
        <v>2069</v>
      </c>
      <c r="G1966" s="256"/>
      <c r="H1966" s="259">
        <v>11</v>
      </c>
      <c r="I1966" s="260"/>
      <c r="J1966" s="256"/>
      <c r="K1966" s="256"/>
      <c r="L1966" s="261"/>
      <c r="M1966" s="262"/>
      <c r="N1966" s="263"/>
      <c r="O1966" s="263"/>
      <c r="P1966" s="263"/>
      <c r="Q1966" s="263"/>
      <c r="R1966" s="263"/>
      <c r="S1966" s="263"/>
      <c r="T1966" s="264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T1966" s="265" t="s">
        <v>182</v>
      </c>
      <c r="AU1966" s="265" t="s">
        <v>85</v>
      </c>
      <c r="AV1966" s="14" t="s">
        <v>85</v>
      </c>
      <c r="AW1966" s="14" t="s">
        <v>34</v>
      </c>
      <c r="AX1966" s="14" t="s">
        <v>76</v>
      </c>
      <c r="AY1966" s="265" t="s">
        <v>171</v>
      </c>
    </row>
    <row r="1967" s="2" customFormat="1" ht="24.15" customHeight="1">
      <c r="A1967" s="38"/>
      <c r="B1967" s="39"/>
      <c r="C1967" s="267" t="s">
        <v>2070</v>
      </c>
      <c r="D1967" s="267" t="s">
        <v>284</v>
      </c>
      <c r="E1967" s="268" t="s">
        <v>2071</v>
      </c>
      <c r="F1967" s="269" t="s">
        <v>2072</v>
      </c>
      <c r="G1967" s="270" t="s">
        <v>438</v>
      </c>
      <c r="H1967" s="271">
        <v>13.75</v>
      </c>
      <c r="I1967" s="272"/>
      <c r="J1967" s="273">
        <f>ROUND(I1967*H1967,2)</f>
        <v>0</v>
      </c>
      <c r="K1967" s="269" t="s">
        <v>177</v>
      </c>
      <c r="L1967" s="274"/>
      <c r="M1967" s="275" t="s">
        <v>1</v>
      </c>
      <c r="N1967" s="276" t="s">
        <v>41</v>
      </c>
      <c r="O1967" s="91"/>
      <c r="P1967" s="235">
        <f>O1967*H1967</f>
        <v>0</v>
      </c>
      <c r="Q1967" s="235">
        <v>0.00029999999999999997</v>
      </c>
      <c r="R1967" s="235">
        <f>Q1967*H1967</f>
        <v>0.0041249999999999993</v>
      </c>
      <c r="S1967" s="235">
        <v>0</v>
      </c>
      <c r="T1967" s="236">
        <f>S1967*H1967</f>
        <v>0</v>
      </c>
      <c r="U1967" s="38"/>
      <c r="V1967" s="38"/>
      <c r="W1967" s="38"/>
      <c r="X1967" s="38"/>
      <c r="Y1967" s="38"/>
      <c r="Z1967" s="38"/>
      <c r="AA1967" s="38"/>
      <c r="AB1967" s="38"/>
      <c r="AC1967" s="38"/>
      <c r="AD1967" s="38"/>
      <c r="AE1967" s="38"/>
      <c r="AR1967" s="237" t="s">
        <v>381</v>
      </c>
      <c r="AT1967" s="237" t="s">
        <v>284</v>
      </c>
      <c r="AU1967" s="237" t="s">
        <v>85</v>
      </c>
      <c r="AY1967" s="17" t="s">
        <v>171</v>
      </c>
      <c r="BE1967" s="238">
        <f>IF(N1967="základní",J1967,0)</f>
        <v>0</v>
      </c>
      <c r="BF1967" s="238">
        <f>IF(N1967="snížená",J1967,0)</f>
        <v>0</v>
      </c>
      <c r="BG1967" s="238">
        <f>IF(N1967="zákl. přenesená",J1967,0)</f>
        <v>0</v>
      </c>
      <c r="BH1967" s="238">
        <f>IF(N1967="sníž. přenesená",J1967,0)</f>
        <v>0</v>
      </c>
      <c r="BI1967" s="238">
        <f>IF(N1967="nulová",J1967,0)</f>
        <v>0</v>
      </c>
      <c r="BJ1967" s="17" t="s">
        <v>83</v>
      </c>
      <c r="BK1967" s="238">
        <f>ROUND(I1967*H1967,2)</f>
        <v>0</v>
      </c>
      <c r="BL1967" s="17" t="s">
        <v>272</v>
      </c>
      <c r="BM1967" s="237" t="s">
        <v>2073</v>
      </c>
    </row>
    <row r="1968" s="14" customFormat="1">
      <c r="A1968" s="14"/>
      <c r="B1968" s="255"/>
      <c r="C1968" s="256"/>
      <c r="D1968" s="246" t="s">
        <v>182</v>
      </c>
      <c r="E1968" s="256"/>
      <c r="F1968" s="258" t="s">
        <v>2074</v>
      </c>
      <c r="G1968" s="256"/>
      <c r="H1968" s="259">
        <v>13.75</v>
      </c>
      <c r="I1968" s="260"/>
      <c r="J1968" s="256"/>
      <c r="K1968" s="256"/>
      <c r="L1968" s="261"/>
      <c r="M1968" s="262"/>
      <c r="N1968" s="263"/>
      <c r="O1968" s="263"/>
      <c r="P1968" s="263"/>
      <c r="Q1968" s="263"/>
      <c r="R1968" s="263"/>
      <c r="S1968" s="263"/>
      <c r="T1968" s="264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65" t="s">
        <v>182</v>
      </c>
      <c r="AU1968" s="265" t="s">
        <v>85</v>
      </c>
      <c r="AV1968" s="14" t="s">
        <v>85</v>
      </c>
      <c r="AW1968" s="14" t="s">
        <v>4</v>
      </c>
      <c r="AX1968" s="14" t="s">
        <v>83</v>
      </c>
      <c r="AY1968" s="265" t="s">
        <v>171</v>
      </c>
    </row>
    <row r="1969" s="2" customFormat="1" ht="37.8" customHeight="1">
      <c r="A1969" s="38"/>
      <c r="B1969" s="39"/>
      <c r="C1969" s="226" t="s">
        <v>2075</v>
      </c>
      <c r="D1969" s="226" t="s">
        <v>173</v>
      </c>
      <c r="E1969" s="227" t="s">
        <v>2076</v>
      </c>
      <c r="F1969" s="228" t="s">
        <v>2077</v>
      </c>
      <c r="G1969" s="229" t="s">
        <v>438</v>
      </c>
      <c r="H1969" s="230">
        <v>11</v>
      </c>
      <c r="I1969" s="231"/>
      <c r="J1969" s="232">
        <f>ROUND(I1969*H1969,2)</f>
        <v>0</v>
      </c>
      <c r="K1969" s="228" t="s">
        <v>177</v>
      </c>
      <c r="L1969" s="44"/>
      <c r="M1969" s="233" t="s">
        <v>1</v>
      </c>
      <c r="N1969" s="234" t="s">
        <v>41</v>
      </c>
      <c r="O1969" s="91"/>
      <c r="P1969" s="235">
        <f>O1969*H1969</f>
        <v>0</v>
      </c>
      <c r="Q1969" s="235">
        <v>0.0015299999999999999</v>
      </c>
      <c r="R1969" s="235">
        <f>Q1969*H1969</f>
        <v>0.016829999999999998</v>
      </c>
      <c r="S1969" s="235">
        <v>0</v>
      </c>
      <c r="T1969" s="236">
        <f>S1969*H1969</f>
        <v>0</v>
      </c>
      <c r="U1969" s="38"/>
      <c r="V1969" s="38"/>
      <c r="W1969" s="38"/>
      <c r="X1969" s="38"/>
      <c r="Y1969" s="38"/>
      <c r="Z1969" s="38"/>
      <c r="AA1969" s="38"/>
      <c r="AB1969" s="38"/>
      <c r="AC1969" s="38"/>
      <c r="AD1969" s="38"/>
      <c r="AE1969" s="38"/>
      <c r="AR1969" s="237" t="s">
        <v>272</v>
      </c>
      <c r="AT1969" s="237" t="s">
        <v>173</v>
      </c>
      <c r="AU1969" s="237" t="s">
        <v>85</v>
      </c>
      <c r="AY1969" s="17" t="s">
        <v>171</v>
      </c>
      <c r="BE1969" s="238">
        <f>IF(N1969="základní",J1969,0)</f>
        <v>0</v>
      </c>
      <c r="BF1969" s="238">
        <f>IF(N1969="snížená",J1969,0)</f>
        <v>0</v>
      </c>
      <c r="BG1969" s="238">
        <f>IF(N1969="zákl. přenesená",J1969,0)</f>
        <v>0</v>
      </c>
      <c r="BH1969" s="238">
        <f>IF(N1969="sníž. přenesená",J1969,0)</f>
        <v>0</v>
      </c>
      <c r="BI1969" s="238">
        <f>IF(N1969="nulová",J1969,0)</f>
        <v>0</v>
      </c>
      <c r="BJ1969" s="17" t="s">
        <v>83</v>
      </c>
      <c r="BK1969" s="238">
        <f>ROUND(I1969*H1969,2)</f>
        <v>0</v>
      </c>
      <c r="BL1969" s="17" t="s">
        <v>272</v>
      </c>
      <c r="BM1969" s="237" t="s">
        <v>2078</v>
      </c>
    </row>
    <row r="1970" s="2" customFormat="1">
      <c r="A1970" s="38"/>
      <c r="B1970" s="39"/>
      <c r="C1970" s="40"/>
      <c r="D1970" s="239" t="s">
        <v>180</v>
      </c>
      <c r="E1970" s="40"/>
      <c r="F1970" s="240" t="s">
        <v>2079</v>
      </c>
      <c r="G1970" s="40"/>
      <c r="H1970" s="40"/>
      <c r="I1970" s="241"/>
      <c r="J1970" s="40"/>
      <c r="K1970" s="40"/>
      <c r="L1970" s="44"/>
      <c r="M1970" s="242"/>
      <c r="N1970" s="243"/>
      <c r="O1970" s="91"/>
      <c r="P1970" s="91"/>
      <c r="Q1970" s="91"/>
      <c r="R1970" s="91"/>
      <c r="S1970" s="91"/>
      <c r="T1970" s="92"/>
      <c r="U1970" s="38"/>
      <c r="V1970" s="38"/>
      <c r="W1970" s="38"/>
      <c r="X1970" s="38"/>
      <c r="Y1970" s="38"/>
      <c r="Z1970" s="38"/>
      <c r="AA1970" s="38"/>
      <c r="AB1970" s="38"/>
      <c r="AC1970" s="38"/>
      <c r="AD1970" s="38"/>
      <c r="AE1970" s="38"/>
      <c r="AT1970" s="17" t="s">
        <v>180</v>
      </c>
      <c r="AU1970" s="17" t="s">
        <v>85</v>
      </c>
    </row>
    <row r="1971" s="2" customFormat="1">
      <c r="A1971" s="38"/>
      <c r="B1971" s="39"/>
      <c r="C1971" s="40"/>
      <c r="D1971" s="246" t="s">
        <v>243</v>
      </c>
      <c r="E1971" s="40"/>
      <c r="F1971" s="266" t="s">
        <v>2080</v>
      </c>
      <c r="G1971" s="40"/>
      <c r="H1971" s="40"/>
      <c r="I1971" s="241"/>
      <c r="J1971" s="40"/>
      <c r="K1971" s="40"/>
      <c r="L1971" s="44"/>
      <c r="M1971" s="242"/>
      <c r="N1971" s="243"/>
      <c r="O1971" s="91"/>
      <c r="P1971" s="91"/>
      <c r="Q1971" s="91"/>
      <c r="R1971" s="91"/>
      <c r="S1971" s="91"/>
      <c r="T1971" s="92"/>
      <c r="U1971" s="38"/>
      <c r="V1971" s="38"/>
      <c r="W1971" s="38"/>
      <c r="X1971" s="38"/>
      <c r="Y1971" s="38"/>
      <c r="Z1971" s="38"/>
      <c r="AA1971" s="38"/>
      <c r="AB1971" s="38"/>
      <c r="AC1971" s="38"/>
      <c r="AD1971" s="38"/>
      <c r="AE1971" s="38"/>
      <c r="AT1971" s="17" t="s">
        <v>243</v>
      </c>
      <c r="AU1971" s="17" t="s">
        <v>85</v>
      </c>
    </row>
    <row r="1972" s="13" customFormat="1">
      <c r="A1972" s="13"/>
      <c r="B1972" s="244"/>
      <c r="C1972" s="245"/>
      <c r="D1972" s="246" t="s">
        <v>182</v>
      </c>
      <c r="E1972" s="247" t="s">
        <v>1</v>
      </c>
      <c r="F1972" s="248" t="s">
        <v>183</v>
      </c>
      <c r="G1972" s="245"/>
      <c r="H1972" s="247" t="s">
        <v>1</v>
      </c>
      <c r="I1972" s="249"/>
      <c r="J1972" s="245"/>
      <c r="K1972" s="245"/>
      <c r="L1972" s="250"/>
      <c r="M1972" s="251"/>
      <c r="N1972" s="252"/>
      <c r="O1972" s="252"/>
      <c r="P1972" s="252"/>
      <c r="Q1972" s="252"/>
      <c r="R1972" s="252"/>
      <c r="S1972" s="252"/>
      <c r="T1972" s="25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T1972" s="254" t="s">
        <v>182</v>
      </c>
      <c r="AU1972" s="254" t="s">
        <v>85</v>
      </c>
      <c r="AV1972" s="13" t="s">
        <v>83</v>
      </c>
      <c r="AW1972" s="13" t="s">
        <v>34</v>
      </c>
      <c r="AX1972" s="13" t="s">
        <v>76</v>
      </c>
      <c r="AY1972" s="254" t="s">
        <v>171</v>
      </c>
    </row>
    <row r="1973" s="13" customFormat="1">
      <c r="A1973" s="13"/>
      <c r="B1973" s="244"/>
      <c r="C1973" s="245"/>
      <c r="D1973" s="246" t="s">
        <v>182</v>
      </c>
      <c r="E1973" s="247" t="s">
        <v>1</v>
      </c>
      <c r="F1973" s="248" t="s">
        <v>184</v>
      </c>
      <c r="G1973" s="245"/>
      <c r="H1973" s="247" t="s">
        <v>1</v>
      </c>
      <c r="I1973" s="249"/>
      <c r="J1973" s="245"/>
      <c r="K1973" s="245"/>
      <c r="L1973" s="250"/>
      <c r="M1973" s="251"/>
      <c r="N1973" s="252"/>
      <c r="O1973" s="252"/>
      <c r="P1973" s="252"/>
      <c r="Q1973" s="252"/>
      <c r="R1973" s="252"/>
      <c r="S1973" s="252"/>
      <c r="T1973" s="25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54" t="s">
        <v>182</v>
      </c>
      <c r="AU1973" s="254" t="s">
        <v>85</v>
      </c>
      <c r="AV1973" s="13" t="s">
        <v>83</v>
      </c>
      <c r="AW1973" s="13" t="s">
        <v>34</v>
      </c>
      <c r="AX1973" s="13" t="s">
        <v>76</v>
      </c>
      <c r="AY1973" s="254" t="s">
        <v>171</v>
      </c>
    </row>
    <row r="1974" s="14" customFormat="1">
      <c r="A1974" s="14"/>
      <c r="B1974" s="255"/>
      <c r="C1974" s="256"/>
      <c r="D1974" s="246" t="s">
        <v>182</v>
      </c>
      <c r="E1974" s="257" t="s">
        <v>1</v>
      </c>
      <c r="F1974" s="258" t="s">
        <v>2069</v>
      </c>
      <c r="G1974" s="256"/>
      <c r="H1974" s="259">
        <v>11</v>
      </c>
      <c r="I1974" s="260"/>
      <c r="J1974" s="256"/>
      <c r="K1974" s="256"/>
      <c r="L1974" s="261"/>
      <c r="M1974" s="262"/>
      <c r="N1974" s="263"/>
      <c r="O1974" s="263"/>
      <c r="P1974" s="263"/>
      <c r="Q1974" s="263"/>
      <c r="R1974" s="263"/>
      <c r="S1974" s="263"/>
      <c r="T1974" s="264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T1974" s="265" t="s">
        <v>182</v>
      </c>
      <c r="AU1974" s="265" t="s">
        <v>85</v>
      </c>
      <c r="AV1974" s="14" t="s">
        <v>85</v>
      </c>
      <c r="AW1974" s="14" t="s">
        <v>34</v>
      </c>
      <c r="AX1974" s="14" t="s">
        <v>76</v>
      </c>
      <c r="AY1974" s="265" t="s">
        <v>171</v>
      </c>
    </row>
    <row r="1975" s="2" customFormat="1" ht="37.8" customHeight="1">
      <c r="A1975" s="38"/>
      <c r="B1975" s="39"/>
      <c r="C1975" s="267" t="s">
        <v>2081</v>
      </c>
      <c r="D1975" s="267" t="s">
        <v>284</v>
      </c>
      <c r="E1975" s="268" t="s">
        <v>2082</v>
      </c>
      <c r="F1975" s="269" t="s">
        <v>2083</v>
      </c>
      <c r="G1975" s="270" t="s">
        <v>438</v>
      </c>
      <c r="H1975" s="271">
        <v>12.1</v>
      </c>
      <c r="I1975" s="272"/>
      <c r="J1975" s="273">
        <f>ROUND(I1975*H1975,2)</f>
        <v>0</v>
      </c>
      <c r="K1975" s="269" t="s">
        <v>177</v>
      </c>
      <c r="L1975" s="274"/>
      <c r="M1975" s="275" t="s">
        <v>1</v>
      </c>
      <c r="N1975" s="276" t="s">
        <v>41</v>
      </c>
      <c r="O1975" s="91"/>
      <c r="P1975" s="235">
        <f>O1975*H1975</f>
        <v>0</v>
      </c>
      <c r="Q1975" s="235">
        <v>0.0066</v>
      </c>
      <c r="R1975" s="235">
        <f>Q1975*H1975</f>
        <v>0.07986</v>
      </c>
      <c r="S1975" s="235">
        <v>0</v>
      </c>
      <c r="T1975" s="236">
        <f>S1975*H1975</f>
        <v>0</v>
      </c>
      <c r="U1975" s="38"/>
      <c r="V1975" s="38"/>
      <c r="W1975" s="38"/>
      <c r="X1975" s="38"/>
      <c r="Y1975" s="38"/>
      <c r="Z1975" s="38"/>
      <c r="AA1975" s="38"/>
      <c r="AB1975" s="38"/>
      <c r="AC1975" s="38"/>
      <c r="AD1975" s="38"/>
      <c r="AE1975" s="38"/>
      <c r="AR1975" s="237" t="s">
        <v>381</v>
      </c>
      <c r="AT1975" s="237" t="s">
        <v>284</v>
      </c>
      <c r="AU1975" s="237" t="s">
        <v>85</v>
      </c>
      <c r="AY1975" s="17" t="s">
        <v>171</v>
      </c>
      <c r="BE1975" s="238">
        <f>IF(N1975="základní",J1975,0)</f>
        <v>0</v>
      </c>
      <c r="BF1975" s="238">
        <f>IF(N1975="snížená",J1975,0)</f>
        <v>0</v>
      </c>
      <c r="BG1975" s="238">
        <f>IF(N1975="zákl. přenesená",J1975,0)</f>
        <v>0</v>
      </c>
      <c r="BH1975" s="238">
        <f>IF(N1975="sníž. přenesená",J1975,0)</f>
        <v>0</v>
      </c>
      <c r="BI1975" s="238">
        <f>IF(N1975="nulová",J1975,0)</f>
        <v>0</v>
      </c>
      <c r="BJ1975" s="17" t="s">
        <v>83</v>
      </c>
      <c r="BK1975" s="238">
        <f>ROUND(I1975*H1975,2)</f>
        <v>0</v>
      </c>
      <c r="BL1975" s="17" t="s">
        <v>272</v>
      </c>
      <c r="BM1975" s="237" t="s">
        <v>2084</v>
      </c>
    </row>
    <row r="1976" s="14" customFormat="1">
      <c r="A1976" s="14"/>
      <c r="B1976" s="255"/>
      <c r="C1976" s="256"/>
      <c r="D1976" s="246" t="s">
        <v>182</v>
      </c>
      <c r="E1976" s="256"/>
      <c r="F1976" s="258" t="s">
        <v>2085</v>
      </c>
      <c r="G1976" s="256"/>
      <c r="H1976" s="259">
        <v>12.1</v>
      </c>
      <c r="I1976" s="260"/>
      <c r="J1976" s="256"/>
      <c r="K1976" s="256"/>
      <c r="L1976" s="261"/>
      <c r="M1976" s="262"/>
      <c r="N1976" s="263"/>
      <c r="O1976" s="263"/>
      <c r="P1976" s="263"/>
      <c r="Q1976" s="263"/>
      <c r="R1976" s="263"/>
      <c r="S1976" s="263"/>
      <c r="T1976" s="264"/>
      <c r="U1976" s="14"/>
      <c r="V1976" s="14"/>
      <c r="W1976" s="14"/>
      <c r="X1976" s="14"/>
      <c r="Y1976" s="14"/>
      <c r="Z1976" s="14"/>
      <c r="AA1976" s="14"/>
      <c r="AB1976" s="14"/>
      <c r="AC1976" s="14"/>
      <c r="AD1976" s="14"/>
      <c r="AE1976" s="14"/>
      <c r="AT1976" s="265" t="s">
        <v>182</v>
      </c>
      <c r="AU1976" s="265" t="s">
        <v>85</v>
      </c>
      <c r="AV1976" s="14" t="s">
        <v>85</v>
      </c>
      <c r="AW1976" s="14" t="s">
        <v>4</v>
      </c>
      <c r="AX1976" s="14" t="s">
        <v>83</v>
      </c>
      <c r="AY1976" s="265" t="s">
        <v>171</v>
      </c>
    </row>
    <row r="1977" s="2" customFormat="1" ht="37.8" customHeight="1">
      <c r="A1977" s="38"/>
      <c r="B1977" s="39"/>
      <c r="C1977" s="226" t="s">
        <v>2086</v>
      </c>
      <c r="D1977" s="226" t="s">
        <v>173</v>
      </c>
      <c r="E1977" s="227" t="s">
        <v>2087</v>
      </c>
      <c r="F1977" s="228" t="s">
        <v>2088</v>
      </c>
      <c r="G1977" s="229" t="s">
        <v>438</v>
      </c>
      <c r="H1977" s="230">
        <v>11</v>
      </c>
      <c r="I1977" s="231"/>
      <c r="J1977" s="232">
        <f>ROUND(I1977*H1977,2)</f>
        <v>0</v>
      </c>
      <c r="K1977" s="228" t="s">
        <v>177</v>
      </c>
      <c r="L1977" s="44"/>
      <c r="M1977" s="233" t="s">
        <v>1</v>
      </c>
      <c r="N1977" s="234" t="s">
        <v>41</v>
      </c>
      <c r="O1977" s="91"/>
      <c r="P1977" s="235">
        <f>O1977*H1977</f>
        <v>0</v>
      </c>
      <c r="Q1977" s="235">
        <v>0.0010200000000000001</v>
      </c>
      <c r="R1977" s="235">
        <f>Q1977*H1977</f>
        <v>0.011220000000000001</v>
      </c>
      <c r="S1977" s="235">
        <v>0</v>
      </c>
      <c r="T1977" s="236">
        <f>S1977*H1977</f>
        <v>0</v>
      </c>
      <c r="U1977" s="38"/>
      <c r="V1977" s="38"/>
      <c r="W1977" s="38"/>
      <c r="X1977" s="38"/>
      <c r="Y1977" s="38"/>
      <c r="Z1977" s="38"/>
      <c r="AA1977" s="38"/>
      <c r="AB1977" s="38"/>
      <c r="AC1977" s="38"/>
      <c r="AD1977" s="38"/>
      <c r="AE1977" s="38"/>
      <c r="AR1977" s="237" t="s">
        <v>272</v>
      </c>
      <c r="AT1977" s="237" t="s">
        <v>173</v>
      </c>
      <c r="AU1977" s="237" t="s">
        <v>85</v>
      </c>
      <c r="AY1977" s="17" t="s">
        <v>171</v>
      </c>
      <c r="BE1977" s="238">
        <f>IF(N1977="základní",J1977,0)</f>
        <v>0</v>
      </c>
      <c r="BF1977" s="238">
        <f>IF(N1977="snížená",J1977,0)</f>
        <v>0</v>
      </c>
      <c r="BG1977" s="238">
        <f>IF(N1977="zákl. přenesená",J1977,0)</f>
        <v>0</v>
      </c>
      <c r="BH1977" s="238">
        <f>IF(N1977="sníž. přenesená",J1977,0)</f>
        <v>0</v>
      </c>
      <c r="BI1977" s="238">
        <f>IF(N1977="nulová",J1977,0)</f>
        <v>0</v>
      </c>
      <c r="BJ1977" s="17" t="s">
        <v>83</v>
      </c>
      <c r="BK1977" s="238">
        <f>ROUND(I1977*H1977,2)</f>
        <v>0</v>
      </c>
      <c r="BL1977" s="17" t="s">
        <v>272</v>
      </c>
      <c r="BM1977" s="237" t="s">
        <v>2089</v>
      </c>
    </row>
    <row r="1978" s="2" customFormat="1">
      <c r="A1978" s="38"/>
      <c r="B1978" s="39"/>
      <c r="C1978" s="40"/>
      <c r="D1978" s="239" t="s">
        <v>180</v>
      </c>
      <c r="E1978" s="40"/>
      <c r="F1978" s="240" t="s">
        <v>2090</v>
      </c>
      <c r="G1978" s="40"/>
      <c r="H1978" s="40"/>
      <c r="I1978" s="241"/>
      <c r="J1978" s="40"/>
      <c r="K1978" s="40"/>
      <c r="L1978" s="44"/>
      <c r="M1978" s="242"/>
      <c r="N1978" s="243"/>
      <c r="O1978" s="91"/>
      <c r="P1978" s="91"/>
      <c r="Q1978" s="91"/>
      <c r="R1978" s="91"/>
      <c r="S1978" s="91"/>
      <c r="T1978" s="92"/>
      <c r="U1978" s="38"/>
      <c r="V1978" s="38"/>
      <c r="W1978" s="38"/>
      <c r="X1978" s="38"/>
      <c r="Y1978" s="38"/>
      <c r="Z1978" s="38"/>
      <c r="AA1978" s="38"/>
      <c r="AB1978" s="38"/>
      <c r="AC1978" s="38"/>
      <c r="AD1978" s="38"/>
      <c r="AE1978" s="38"/>
      <c r="AT1978" s="17" t="s">
        <v>180</v>
      </c>
      <c r="AU1978" s="17" t="s">
        <v>85</v>
      </c>
    </row>
    <row r="1979" s="2" customFormat="1">
      <c r="A1979" s="38"/>
      <c r="B1979" s="39"/>
      <c r="C1979" s="40"/>
      <c r="D1979" s="246" t="s">
        <v>243</v>
      </c>
      <c r="E1979" s="40"/>
      <c r="F1979" s="266" t="s">
        <v>2080</v>
      </c>
      <c r="G1979" s="40"/>
      <c r="H1979" s="40"/>
      <c r="I1979" s="241"/>
      <c r="J1979" s="40"/>
      <c r="K1979" s="40"/>
      <c r="L1979" s="44"/>
      <c r="M1979" s="242"/>
      <c r="N1979" s="243"/>
      <c r="O1979" s="91"/>
      <c r="P1979" s="91"/>
      <c r="Q1979" s="91"/>
      <c r="R1979" s="91"/>
      <c r="S1979" s="91"/>
      <c r="T1979" s="92"/>
      <c r="U1979" s="38"/>
      <c r="V1979" s="38"/>
      <c r="W1979" s="38"/>
      <c r="X1979" s="38"/>
      <c r="Y1979" s="38"/>
      <c r="Z1979" s="38"/>
      <c r="AA1979" s="38"/>
      <c r="AB1979" s="38"/>
      <c r="AC1979" s="38"/>
      <c r="AD1979" s="38"/>
      <c r="AE1979" s="38"/>
      <c r="AT1979" s="17" t="s">
        <v>243</v>
      </c>
      <c r="AU1979" s="17" t="s">
        <v>85</v>
      </c>
    </row>
    <row r="1980" s="13" customFormat="1">
      <c r="A1980" s="13"/>
      <c r="B1980" s="244"/>
      <c r="C1980" s="245"/>
      <c r="D1980" s="246" t="s">
        <v>182</v>
      </c>
      <c r="E1980" s="247" t="s">
        <v>1</v>
      </c>
      <c r="F1980" s="248" t="s">
        <v>183</v>
      </c>
      <c r="G1980" s="245"/>
      <c r="H1980" s="247" t="s">
        <v>1</v>
      </c>
      <c r="I1980" s="249"/>
      <c r="J1980" s="245"/>
      <c r="K1980" s="245"/>
      <c r="L1980" s="250"/>
      <c r="M1980" s="251"/>
      <c r="N1980" s="252"/>
      <c r="O1980" s="252"/>
      <c r="P1980" s="252"/>
      <c r="Q1980" s="252"/>
      <c r="R1980" s="252"/>
      <c r="S1980" s="252"/>
      <c r="T1980" s="25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54" t="s">
        <v>182</v>
      </c>
      <c r="AU1980" s="254" t="s">
        <v>85</v>
      </c>
      <c r="AV1980" s="13" t="s">
        <v>83</v>
      </c>
      <c r="AW1980" s="13" t="s">
        <v>34</v>
      </c>
      <c r="AX1980" s="13" t="s">
        <v>76</v>
      </c>
      <c r="AY1980" s="254" t="s">
        <v>171</v>
      </c>
    </row>
    <row r="1981" s="13" customFormat="1">
      <c r="A1981" s="13"/>
      <c r="B1981" s="244"/>
      <c r="C1981" s="245"/>
      <c r="D1981" s="246" t="s">
        <v>182</v>
      </c>
      <c r="E1981" s="247" t="s">
        <v>1</v>
      </c>
      <c r="F1981" s="248" t="s">
        <v>184</v>
      </c>
      <c r="G1981" s="245"/>
      <c r="H1981" s="247" t="s">
        <v>1</v>
      </c>
      <c r="I1981" s="249"/>
      <c r="J1981" s="245"/>
      <c r="K1981" s="245"/>
      <c r="L1981" s="250"/>
      <c r="M1981" s="251"/>
      <c r="N1981" s="252"/>
      <c r="O1981" s="252"/>
      <c r="P1981" s="252"/>
      <c r="Q1981" s="252"/>
      <c r="R1981" s="252"/>
      <c r="S1981" s="252"/>
      <c r="T1981" s="25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54" t="s">
        <v>182</v>
      </c>
      <c r="AU1981" s="254" t="s">
        <v>85</v>
      </c>
      <c r="AV1981" s="13" t="s">
        <v>83</v>
      </c>
      <c r="AW1981" s="13" t="s">
        <v>34</v>
      </c>
      <c r="AX1981" s="13" t="s">
        <v>76</v>
      </c>
      <c r="AY1981" s="254" t="s">
        <v>171</v>
      </c>
    </row>
    <row r="1982" s="14" customFormat="1">
      <c r="A1982" s="14"/>
      <c r="B1982" s="255"/>
      <c r="C1982" s="256"/>
      <c r="D1982" s="246" t="s">
        <v>182</v>
      </c>
      <c r="E1982" s="257" t="s">
        <v>1</v>
      </c>
      <c r="F1982" s="258" t="s">
        <v>2069</v>
      </c>
      <c r="G1982" s="256"/>
      <c r="H1982" s="259">
        <v>11</v>
      </c>
      <c r="I1982" s="260"/>
      <c r="J1982" s="256"/>
      <c r="K1982" s="256"/>
      <c r="L1982" s="261"/>
      <c r="M1982" s="262"/>
      <c r="N1982" s="263"/>
      <c r="O1982" s="263"/>
      <c r="P1982" s="263"/>
      <c r="Q1982" s="263"/>
      <c r="R1982" s="263"/>
      <c r="S1982" s="263"/>
      <c r="T1982" s="264"/>
      <c r="U1982" s="14"/>
      <c r="V1982" s="14"/>
      <c r="W1982" s="14"/>
      <c r="X1982" s="14"/>
      <c r="Y1982" s="14"/>
      <c r="Z1982" s="14"/>
      <c r="AA1982" s="14"/>
      <c r="AB1982" s="14"/>
      <c r="AC1982" s="14"/>
      <c r="AD1982" s="14"/>
      <c r="AE1982" s="14"/>
      <c r="AT1982" s="265" t="s">
        <v>182</v>
      </c>
      <c r="AU1982" s="265" t="s">
        <v>85</v>
      </c>
      <c r="AV1982" s="14" t="s">
        <v>85</v>
      </c>
      <c r="AW1982" s="14" t="s">
        <v>34</v>
      </c>
      <c r="AX1982" s="14" t="s">
        <v>76</v>
      </c>
      <c r="AY1982" s="265" t="s">
        <v>171</v>
      </c>
    </row>
    <row r="1983" s="2" customFormat="1" ht="33" customHeight="1">
      <c r="A1983" s="38"/>
      <c r="B1983" s="39"/>
      <c r="C1983" s="226" t="s">
        <v>2091</v>
      </c>
      <c r="D1983" s="226" t="s">
        <v>173</v>
      </c>
      <c r="E1983" s="227" t="s">
        <v>2092</v>
      </c>
      <c r="F1983" s="228" t="s">
        <v>2093</v>
      </c>
      <c r="G1983" s="229" t="s">
        <v>438</v>
      </c>
      <c r="H1983" s="230">
        <v>14.720000000000001</v>
      </c>
      <c r="I1983" s="231"/>
      <c r="J1983" s="232">
        <f>ROUND(I1983*H1983,2)</f>
        <v>0</v>
      </c>
      <c r="K1983" s="228" t="s">
        <v>177</v>
      </c>
      <c r="L1983" s="44"/>
      <c r="M1983" s="233" t="s">
        <v>1</v>
      </c>
      <c r="N1983" s="234" t="s">
        <v>41</v>
      </c>
      <c r="O1983" s="91"/>
      <c r="P1983" s="235">
        <f>O1983*H1983</f>
        <v>0</v>
      </c>
      <c r="Q1983" s="235">
        <v>0.00058</v>
      </c>
      <c r="R1983" s="235">
        <f>Q1983*H1983</f>
        <v>0.0085376000000000011</v>
      </c>
      <c r="S1983" s="235">
        <v>0</v>
      </c>
      <c r="T1983" s="236">
        <f>S1983*H1983</f>
        <v>0</v>
      </c>
      <c r="U1983" s="38"/>
      <c r="V1983" s="38"/>
      <c r="W1983" s="38"/>
      <c r="X1983" s="38"/>
      <c r="Y1983" s="38"/>
      <c r="Z1983" s="38"/>
      <c r="AA1983" s="38"/>
      <c r="AB1983" s="38"/>
      <c r="AC1983" s="38"/>
      <c r="AD1983" s="38"/>
      <c r="AE1983" s="38"/>
      <c r="AR1983" s="237" t="s">
        <v>272</v>
      </c>
      <c r="AT1983" s="237" t="s">
        <v>173</v>
      </c>
      <c r="AU1983" s="237" t="s">
        <v>85</v>
      </c>
      <c r="AY1983" s="17" t="s">
        <v>171</v>
      </c>
      <c r="BE1983" s="238">
        <f>IF(N1983="základní",J1983,0)</f>
        <v>0</v>
      </c>
      <c r="BF1983" s="238">
        <f>IF(N1983="snížená",J1983,0)</f>
        <v>0</v>
      </c>
      <c r="BG1983" s="238">
        <f>IF(N1983="zákl. přenesená",J1983,0)</f>
        <v>0</v>
      </c>
      <c r="BH1983" s="238">
        <f>IF(N1983="sníž. přenesená",J1983,0)</f>
        <v>0</v>
      </c>
      <c r="BI1983" s="238">
        <f>IF(N1983="nulová",J1983,0)</f>
        <v>0</v>
      </c>
      <c r="BJ1983" s="17" t="s">
        <v>83</v>
      </c>
      <c r="BK1983" s="238">
        <f>ROUND(I1983*H1983,2)</f>
        <v>0</v>
      </c>
      <c r="BL1983" s="17" t="s">
        <v>272</v>
      </c>
      <c r="BM1983" s="237" t="s">
        <v>2094</v>
      </c>
    </row>
    <row r="1984" s="2" customFormat="1">
      <c r="A1984" s="38"/>
      <c r="B1984" s="39"/>
      <c r="C1984" s="40"/>
      <c r="D1984" s="239" t="s">
        <v>180</v>
      </c>
      <c r="E1984" s="40"/>
      <c r="F1984" s="240" t="s">
        <v>2095</v>
      </c>
      <c r="G1984" s="40"/>
      <c r="H1984" s="40"/>
      <c r="I1984" s="241"/>
      <c r="J1984" s="40"/>
      <c r="K1984" s="40"/>
      <c r="L1984" s="44"/>
      <c r="M1984" s="242"/>
      <c r="N1984" s="243"/>
      <c r="O1984" s="91"/>
      <c r="P1984" s="91"/>
      <c r="Q1984" s="91"/>
      <c r="R1984" s="91"/>
      <c r="S1984" s="91"/>
      <c r="T1984" s="92"/>
      <c r="U1984" s="38"/>
      <c r="V1984" s="38"/>
      <c r="W1984" s="38"/>
      <c r="X1984" s="38"/>
      <c r="Y1984" s="38"/>
      <c r="Z1984" s="38"/>
      <c r="AA1984" s="38"/>
      <c r="AB1984" s="38"/>
      <c r="AC1984" s="38"/>
      <c r="AD1984" s="38"/>
      <c r="AE1984" s="38"/>
      <c r="AT1984" s="17" t="s">
        <v>180</v>
      </c>
      <c r="AU1984" s="17" t="s">
        <v>85</v>
      </c>
    </row>
    <row r="1985" s="13" customFormat="1">
      <c r="A1985" s="13"/>
      <c r="B1985" s="244"/>
      <c r="C1985" s="245"/>
      <c r="D1985" s="246" t="s">
        <v>182</v>
      </c>
      <c r="E1985" s="247" t="s">
        <v>1</v>
      </c>
      <c r="F1985" s="248" t="s">
        <v>183</v>
      </c>
      <c r="G1985" s="245"/>
      <c r="H1985" s="247" t="s">
        <v>1</v>
      </c>
      <c r="I1985" s="249"/>
      <c r="J1985" s="245"/>
      <c r="K1985" s="245"/>
      <c r="L1985" s="250"/>
      <c r="M1985" s="251"/>
      <c r="N1985" s="252"/>
      <c r="O1985" s="252"/>
      <c r="P1985" s="252"/>
      <c r="Q1985" s="252"/>
      <c r="R1985" s="252"/>
      <c r="S1985" s="252"/>
      <c r="T1985" s="25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54" t="s">
        <v>182</v>
      </c>
      <c r="AU1985" s="254" t="s">
        <v>85</v>
      </c>
      <c r="AV1985" s="13" t="s">
        <v>83</v>
      </c>
      <c r="AW1985" s="13" t="s">
        <v>34</v>
      </c>
      <c r="AX1985" s="13" t="s">
        <v>76</v>
      </c>
      <c r="AY1985" s="254" t="s">
        <v>171</v>
      </c>
    </row>
    <row r="1986" s="13" customFormat="1">
      <c r="A1986" s="13"/>
      <c r="B1986" s="244"/>
      <c r="C1986" s="245"/>
      <c r="D1986" s="246" t="s">
        <v>182</v>
      </c>
      <c r="E1986" s="247" t="s">
        <v>1</v>
      </c>
      <c r="F1986" s="248" t="s">
        <v>184</v>
      </c>
      <c r="G1986" s="245"/>
      <c r="H1986" s="247" t="s">
        <v>1</v>
      </c>
      <c r="I1986" s="249"/>
      <c r="J1986" s="245"/>
      <c r="K1986" s="245"/>
      <c r="L1986" s="250"/>
      <c r="M1986" s="251"/>
      <c r="N1986" s="252"/>
      <c r="O1986" s="252"/>
      <c r="P1986" s="252"/>
      <c r="Q1986" s="252"/>
      <c r="R1986" s="252"/>
      <c r="S1986" s="252"/>
      <c r="T1986" s="25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54" t="s">
        <v>182</v>
      </c>
      <c r="AU1986" s="254" t="s">
        <v>85</v>
      </c>
      <c r="AV1986" s="13" t="s">
        <v>83</v>
      </c>
      <c r="AW1986" s="13" t="s">
        <v>34</v>
      </c>
      <c r="AX1986" s="13" t="s">
        <v>76</v>
      </c>
      <c r="AY1986" s="254" t="s">
        <v>171</v>
      </c>
    </row>
    <row r="1987" s="14" customFormat="1">
      <c r="A1987" s="14"/>
      <c r="B1987" s="255"/>
      <c r="C1987" s="256"/>
      <c r="D1987" s="246" t="s">
        <v>182</v>
      </c>
      <c r="E1987" s="257" t="s">
        <v>1</v>
      </c>
      <c r="F1987" s="258" t="s">
        <v>2096</v>
      </c>
      <c r="G1987" s="256"/>
      <c r="H1987" s="259">
        <v>3.5499999999999998</v>
      </c>
      <c r="I1987" s="260"/>
      <c r="J1987" s="256"/>
      <c r="K1987" s="256"/>
      <c r="L1987" s="261"/>
      <c r="M1987" s="262"/>
      <c r="N1987" s="263"/>
      <c r="O1987" s="263"/>
      <c r="P1987" s="263"/>
      <c r="Q1987" s="263"/>
      <c r="R1987" s="263"/>
      <c r="S1987" s="263"/>
      <c r="T1987" s="264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T1987" s="265" t="s">
        <v>182</v>
      </c>
      <c r="AU1987" s="265" t="s">
        <v>85</v>
      </c>
      <c r="AV1987" s="14" t="s">
        <v>85</v>
      </c>
      <c r="AW1987" s="14" t="s">
        <v>34</v>
      </c>
      <c r="AX1987" s="14" t="s">
        <v>76</v>
      </c>
      <c r="AY1987" s="265" t="s">
        <v>171</v>
      </c>
    </row>
    <row r="1988" s="14" customFormat="1">
      <c r="A1988" s="14"/>
      <c r="B1988" s="255"/>
      <c r="C1988" s="256"/>
      <c r="D1988" s="246" t="s">
        <v>182</v>
      </c>
      <c r="E1988" s="257" t="s">
        <v>1</v>
      </c>
      <c r="F1988" s="258" t="s">
        <v>2097</v>
      </c>
      <c r="G1988" s="256"/>
      <c r="H1988" s="259">
        <v>11.17</v>
      </c>
      <c r="I1988" s="260"/>
      <c r="J1988" s="256"/>
      <c r="K1988" s="256"/>
      <c r="L1988" s="261"/>
      <c r="M1988" s="262"/>
      <c r="N1988" s="263"/>
      <c r="O1988" s="263"/>
      <c r="P1988" s="263"/>
      <c r="Q1988" s="263"/>
      <c r="R1988" s="263"/>
      <c r="S1988" s="263"/>
      <c r="T1988" s="264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65" t="s">
        <v>182</v>
      </c>
      <c r="AU1988" s="265" t="s">
        <v>85</v>
      </c>
      <c r="AV1988" s="14" t="s">
        <v>85</v>
      </c>
      <c r="AW1988" s="14" t="s">
        <v>34</v>
      </c>
      <c r="AX1988" s="14" t="s">
        <v>76</v>
      </c>
      <c r="AY1988" s="265" t="s">
        <v>171</v>
      </c>
    </row>
    <row r="1989" s="2" customFormat="1" ht="37.8" customHeight="1">
      <c r="A1989" s="38"/>
      <c r="B1989" s="39"/>
      <c r="C1989" s="226" t="s">
        <v>2098</v>
      </c>
      <c r="D1989" s="226" t="s">
        <v>173</v>
      </c>
      <c r="E1989" s="227" t="s">
        <v>2099</v>
      </c>
      <c r="F1989" s="228" t="s">
        <v>2100</v>
      </c>
      <c r="G1989" s="229" t="s">
        <v>438</v>
      </c>
      <c r="H1989" s="230">
        <v>4.2599999999999998</v>
      </c>
      <c r="I1989" s="231"/>
      <c r="J1989" s="232">
        <f>ROUND(I1989*H1989,2)</f>
        <v>0</v>
      </c>
      <c r="K1989" s="228" t="s">
        <v>177</v>
      </c>
      <c r="L1989" s="44"/>
      <c r="M1989" s="233" t="s">
        <v>1</v>
      </c>
      <c r="N1989" s="234" t="s">
        <v>41</v>
      </c>
      <c r="O1989" s="91"/>
      <c r="P1989" s="235">
        <f>O1989*H1989</f>
        <v>0</v>
      </c>
      <c r="Q1989" s="235">
        <v>0.00058</v>
      </c>
      <c r="R1989" s="235">
        <f>Q1989*H1989</f>
        <v>0.0024708</v>
      </c>
      <c r="S1989" s="235">
        <v>0</v>
      </c>
      <c r="T1989" s="236">
        <f>S1989*H1989</f>
        <v>0</v>
      </c>
      <c r="U1989" s="38"/>
      <c r="V1989" s="38"/>
      <c r="W1989" s="38"/>
      <c r="X1989" s="38"/>
      <c r="Y1989" s="38"/>
      <c r="Z1989" s="38"/>
      <c r="AA1989" s="38"/>
      <c r="AB1989" s="38"/>
      <c r="AC1989" s="38"/>
      <c r="AD1989" s="38"/>
      <c r="AE1989" s="38"/>
      <c r="AR1989" s="237" t="s">
        <v>272</v>
      </c>
      <c r="AT1989" s="237" t="s">
        <v>173</v>
      </c>
      <c r="AU1989" s="237" t="s">
        <v>85</v>
      </c>
      <c r="AY1989" s="17" t="s">
        <v>171</v>
      </c>
      <c r="BE1989" s="238">
        <f>IF(N1989="základní",J1989,0)</f>
        <v>0</v>
      </c>
      <c r="BF1989" s="238">
        <f>IF(N1989="snížená",J1989,0)</f>
        <v>0</v>
      </c>
      <c r="BG1989" s="238">
        <f>IF(N1989="zákl. přenesená",J1989,0)</f>
        <v>0</v>
      </c>
      <c r="BH1989" s="238">
        <f>IF(N1989="sníž. přenesená",J1989,0)</f>
        <v>0</v>
      </c>
      <c r="BI1989" s="238">
        <f>IF(N1989="nulová",J1989,0)</f>
        <v>0</v>
      </c>
      <c r="BJ1989" s="17" t="s">
        <v>83</v>
      </c>
      <c r="BK1989" s="238">
        <f>ROUND(I1989*H1989,2)</f>
        <v>0</v>
      </c>
      <c r="BL1989" s="17" t="s">
        <v>272</v>
      </c>
      <c r="BM1989" s="237" t="s">
        <v>2101</v>
      </c>
    </row>
    <row r="1990" s="2" customFormat="1">
      <c r="A1990" s="38"/>
      <c r="B1990" s="39"/>
      <c r="C1990" s="40"/>
      <c r="D1990" s="239" t="s">
        <v>180</v>
      </c>
      <c r="E1990" s="40"/>
      <c r="F1990" s="240" t="s">
        <v>2102</v>
      </c>
      <c r="G1990" s="40"/>
      <c r="H1990" s="40"/>
      <c r="I1990" s="241"/>
      <c r="J1990" s="40"/>
      <c r="K1990" s="40"/>
      <c r="L1990" s="44"/>
      <c r="M1990" s="242"/>
      <c r="N1990" s="243"/>
      <c r="O1990" s="91"/>
      <c r="P1990" s="91"/>
      <c r="Q1990" s="91"/>
      <c r="R1990" s="91"/>
      <c r="S1990" s="91"/>
      <c r="T1990" s="92"/>
      <c r="U1990" s="38"/>
      <c r="V1990" s="38"/>
      <c r="W1990" s="38"/>
      <c r="X1990" s="38"/>
      <c r="Y1990" s="38"/>
      <c r="Z1990" s="38"/>
      <c r="AA1990" s="38"/>
      <c r="AB1990" s="38"/>
      <c r="AC1990" s="38"/>
      <c r="AD1990" s="38"/>
      <c r="AE1990" s="38"/>
      <c r="AT1990" s="17" t="s">
        <v>180</v>
      </c>
      <c r="AU1990" s="17" t="s">
        <v>85</v>
      </c>
    </row>
    <row r="1991" s="13" customFormat="1">
      <c r="A1991" s="13"/>
      <c r="B1991" s="244"/>
      <c r="C1991" s="245"/>
      <c r="D1991" s="246" t="s">
        <v>182</v>
      </c>
      <c r="E1991" s="247" t="s">
        <v>1</v>
      </c>
      <c r="F1991" s="248" t="s">
        <v>183</v>
      </c>
      <c r="G1991" s="245"/>
      <c r="H1991" s="247" t="s">
        <v>1</v>
      </c>
      <c r="I1991" s="249"/>
      <c r="J1991" s="245"/>
      <c r="K1991" s="245"/>
      <c r="L1991" s="250"/>
      <c r="M1991" s="251"/>
      <c r="N1991" s="252"/>
      <c r="O1991" s="252"/>
      <c r="P1991" s="252"/>
      <c r="Q1991" s="252"/>
      <c r="R1991" s="252"/>
      <c r="S1991" s="252"/>
      <c r="T1991" s="25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T1991" s="254" t="s">
        <v>182</v>
      </c>
      <c r="AU1991" s="254" t="s">
        <v>85</v>
      </c>
      <c r="AV1991" s="13" t="s">
        <v>83</v>
      </c>
      <c r="AW1991" s="13" t="s">
        <v>34</v>
      </c>
      <c r="AX1991" s="13" t="s">
        <v>76</v>
      </c>
      <c r="AY1991" s="254" t="s">
        <v>171</v>
      </c>
    </row>
    <row r="1992" s="13" customFormat="1">
      <c r="A1992" s="13"/>
      <c r="B1992" s="244"/>
      <c r="C1992" s="245"/>
      <c r="D1992" s="246" t="s">
        <v>182</v>
      </c>
      <c r="E1992" s="247" t="s">
        <v>1</v>
      </c>
      <c r="F1992" s="248" t="s">
        <v>184</v>
      </c>
      <c r="G1992" s="245"/>
      <c r="H1992" s="247" t="s">
        <v>1</v>
      </c>
      <c r="I1992" s="249"/>
      <c r="J1992" s="245"/>
      <c r="K1992" s="245"/>
      <c r="L1992" s="250"/>
      <c r="M1992" s="251"/>
      <c r="N1992" s="252"/>
      <c r="O1992" s="252"/>
      <c r="P1992" s="252"/>
      <c r="Q1992" s="252"/>
      <c r="R1992" s="252"/>
      <c r="S1992" s="252"/>
      <c r="T1992" s="25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54" t="s">
        <v>182</v>
      </c>
      <c r="AU1992" s="254" t="s">
        <v>85</v>
      </c>
      <c r="AV1992" s="13" t="s">
        <v>83</v>
      </c>
      <c r="AW1992" s="13" t="s">
        <v>34</v>
      </c>
      <c r="AX1992" s="13" t="s">
        <v>76</v>
      </c>
      <c r="AY1992" s="254" t="s">
        <v>171</v>
      </c>
    </row>
    <row r="1993" s="14" customFormat="1">
      <c r="A1993" s="14"/>
      <c r="B1993" s="255"/>
      <c r="C1993" s="256"/>
      <c r="D1993" s="246" t="s">
        <v>182</v>
      </c>
      <c r="E1993" s="257" t="s">
        <v>1</v>
      </c>
      <c r="F1993" s="258" t="s">
        <v>2103</v>
      </c>
      <c r="G1993" s="256"/>
      <c r="H1993" s="259">
        <v>4.2599999999999998</v>
      </c>
      <c r="I1993" s="260"/>
      <c r="J1993" s="256"/>
      <c r="K1993" s="256"/>
      <c r="L1993" s="261"/>
      <c r="M1993" s="262"/>
      <c r="N1993" s="263"/>
      <c r="O1993" s="263"/>
      <c r="P1993" s="263"/>
      <c r="Q1993" s="263"/>
      <c r="R1993" s="263"/>
      <c r="S1993" s="263"/>
      <c r="T1993" s="264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T1993" s="265" t="s">
        <v>182</v>
      </c>
      <c r="AU1993" s="265" t="s">
        <v>85</v>
      </c>
      <c r="AV1993" s="14" t="s">
        <v>85</v>
      </c>
      <c r="AW1993" s="14" t="s">
        <v>34</v>
      </c>
      <c r="AX1993" s="14" t="s">
        <v>76</v>
      </c>
      <c r="AY1993" s="265" t="s">
        <v>171</v>
      </c>
    </row>
    <row r="1994" s="2" customFormat="1" ht="24.15" customHeight="1">
      <c r="A1994" s="38"/>
      <c r="B1994" s="39"/>
      <c r="C1994" s="267" t="s">
        <v>2104</v>
      </c>
      <c r="D1994" s="267" t="s">
        <v>284</v>
      </c>
      <c r="E1994" s="268" t="s">
        <v>2105</v>
      </c>
      <c r="F1994" s="269" t="s">
        <v>2106</v>
      </c>
      <c r="G1994" s="270" t="s">
        <v>438</v>
      </c>
      <c r="H1994" s="271">
        <v>20.878</v>
      </c>
      <c r="I1994" s="272"/>
      <c r="J1994" s="273">
        <f>ROUND(I1994*H1994,2)</f>
        <v>0</v>
      </c>
      <c r="K1994" s="269" t="s">
        <v>177</v>
      </c>
      <c r="L1994" s="274"/>
      <c r="M1994" s="275" t="s">
        <v>1</v>
      </c>
      <c r="N1994" s="276" t="s">
        <v>41</v>
      </c>
      <c r="O1994" s="91"/>
      <c r="P1994" s="235">
        <f>O1994*H1994</f>
        <v>0</v>
      </c>
      <c r="Q1994" s="235">
        <v>0.00264</v>
      </c>
      <c r="R1994" s="235">
        <f>Q1994*H1994</f>
        <v>0.055117920000000001</v>
      </c>
      <c r="S1994" s="235">
        <v>0</v>
      </c>
      <c r="T1994" s="236">
        <f>S1994*H1994</f>
        <v>0</v>
      </c>
      <c r="U1994" s="38"/>
      <c r="V1994" s="38"/>
      <c r="W1994" s="38"/>
      <c r="X1994" s="38"/>
      <c r="Y1994" s="38"/>
      <c r="Z1994" s="38"/>
      <c r="AA1994" s="38"/>
      <c r="AB1994" s="38"/>
      <c r="AC1994" s="38"/>
      <c r="AD1994" s="38"/>
      <c r="AE1994" s="38"/>
      <c r="AR1994" s="237" t="s">
        <v>381</v>
      </c>
      <c r="AT1994" s="237" t="s">
        <v>284</v>
      </c>
      <c r="AU1994" s="237" t="s">
        <v>85</v>
      </c>
      <c r="AY1994" s="17" t="s">
        <v>171</v>
      </c>
      <c r="BE1994" s="238">
        <f>IF(N1994="základní",J1994,0)</f>
        <v>0</v>
      </c>
      <c r="BF1994" s="238">
        <f>IF(N1994="snížená",J1994,0)</f>
        <v>0</v>
      </c>
      <c r="BG1994" s="238">
        <f>IF(N1994="zákl. přenesená",J1994,0)</f>
        <v>0</v>
      </c>
      <c r="BH1994" s="238">
        <f>IF(N1994="sníž. přenesená",J1994,0)</f>
        <v>0</v>
      </c>
      <c r="BI1994" s="238">
        <f>IF(N1994="nulová",J1994,0)</f>
        <v>0</v>
      </c>
      <c r="BJ1994" s="17" t="s">
        <v>83</v>
      </c>
      <c r="BK1994" s="238">
        <f>ROUND(I1994*H1994,2)</f>
        <v>0</v>
      </c>
      <c r="BL1994" s="17" t="s">
        <v>272</v>
      </c>
      <c r="BM1994" s="237" t="s">
        <v>2107</v>
      </c>
    </row>
    <row r="1995" s="14" customFormat="1">
      <c r="A1995" s="14"/>
      <c r="B1995" s="255"/>
      <c r="C1995" s="256"/>
      <c r="D1995" s="246" t="s">
        <v>182</v>
      </c>
      <c r="E1995" s="256"/>
      <c r="F1995" s="258" t="s">
        <v>2108</v>
      </c>
      <c r="G1995" s="256"/>
      <c r="H1995" s="259">
        <v>20.878</v>
      </c>
      <c r="I1995" s="260"/>
      <c r="J1995" s="256"/>
      <c r="K1995" s="256"/>
      <c r="L1995" s="261"/>
      <c r="M1995" s="262"/>
      <c r="N1995" s="263"/>
      <c r="O1995" s="263"/>
      <c r="P1995" s="263"/>
      <c r="Q1995" s="263"/>
      <c r="R1995" s="263"/>
      <c r="S1995" s="263"/>
      <c r="T1995" s="264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T1995" s="265" t="s">
        <v>182</v>
      </c>
      <c r="AU1995" s="265" t="s">
        <v>85</v>
      </c>
      <c r="AV1995" s="14" t="s">
        <v>85</v>
      </c>
      <c r="AW1995" s="14" t="s">
        <v>4</v>
      </c>
      <c r="AX1995" s="14" t="s">
        <v>83</v>
      </c>
      <c r="AY1995" s="265" t="s">
        <v>171</v>
      </c>
    </row>
    <row r="1996" s="2" customFormat="1" ht="37.8" customHeight="1">
      <c r="A1996" s="38"/>
      <c r="B1996" s="39"/>
      <c r="C1996" s="226" t="s">
        <v>2109</v>
      </c>
      <c r="D1996" s="226" t="s">
        <v>173</v>
      </c>
      <c r="E1996" s="227" t="s">
        <v>2110</v>
      </c>
      <c r="F1996" s="228" t="s">
        <v>2111</v>
      </c>
      <c r="G1996" s="229" t="s">
        <v>292</v>
      </c>
      <c r="H1996" s="230">
        <v>6.9489999999999998</v>
      </c>
      <c r="I1996" s="231"/>
      <c r="J1996" s="232">
        <f>ROUND(I1996*H1996,2)</f>
        <v>0</v>
      </c>
      <c r="K1996" s="228" t="s">
        <v>177</v>
      </c>
      <c r="L1996" s="44"/>
      <c r="M1996" s="233" t="s">
        <v>1</v>
      </c>
      <c r="N1996" s="234" t="s">
        <v>41</v>
      </c>
      <c r="O1996" s="91"/>
      <c r="P1996" s="235">
        <f>O1996*H1996</f>
        <v>0</v>
      </c>
      <c r="Q1996" s="235">
        <v>0.0091299999999999992</v>
      </c>
      <c r="R1996" s="235">
        <f>Q1996*H1996</f>
        <v>0.06344437</v>
      </c>
      <c r="S1996" s="235">
        <v>0</v>
      </c>
      <c r="T1996" s="236">
        <f>S1996*H1996</f>
        <v>0</v>
      </c>
      <c r="U1996" s="38"/>
      <c r="V1996" s="38"/>
      <c r="W1996" s="38"/>
      <c r="X1996" s="38"/>
      <c r="Y1996" s="38"/>
      <c r="Z1996" s="38"/>
      <c r="AA1996" s="38"/>
      <c r="AB1996" s="38"/>
      <c r="AC1996" s="38"/>
      <c r="AD1996" s="38"/>
      <c r="AE1996" s="38"/>
      <c r="AR1996" s="237" t="s">
        <v>272</v>
      </c>
      <c r="AT1996" s="237" t="s">
        <v>173</v>
      </c>
      <c r="AU1996" s="237" t="s">
        <v>85</v>
      </c>
      <c r="AY1996" s="17" t="s">
        <v>171</v>
      </c>
      <c r="BE1996" s="238">
        <f>IF(N1996="základní",J1996,0)</f>
        <v>0</v>
      </c>
      <c r="BF1996" s="238">
        <f>IF(N1996="snížená",J1996,0)</f>
        <v>0</v>
      </c>
      <c r="BG1996" s="238">
        <f>IF(N1996="zákl. přenesená",J1996,0)</f>
        <v>0</v>
      </c>
      <c r="BH1996" s="238">
        <f>IF(N1996="sníž. přenesená",J1996,0)</f>
        <v>0</v>
      </c>
      <c r="BI1996" s="238">
        <f>IF(N1996="nulová",J1996,0)</f>
        <v>0</v>
      </c>
      <c r="BJ1996" s="17" t="s">
        <v>83</v>
      </c>
      <c r="BK1996" s="238">
        <f>ROUND(I1996*H1996,2)</f>
        <v>0</v>
      </c>
      <c r="BL1996" s="17" t="s">
        <v>272</v>
      </c>
      <c r="BM1996" s="237" t="s">
        <v>2112</v>
      </c>
    </row>
    <row r="1997" s="2" customFormat="1">
      <c r="A1997" s="38"/>
      <c r="B1997" s="39"/>
      <c r="C1997" s="40"/>
      <c r="D1997" s="239" t="s">
        <v>180</v>
      </c>
      <c r="E1997" s="40"/>
      <c r="F1997" s="240" t="s">
        <v>2113</v>
      </c>
      <c r="G1997" s="40"/>
      <c r="H1997" s="40"/>
      <c r="I1997" s="241"/>
      <c r="J1997" s="40"/>
      <c r="K1997" s="40"/>
      <c r="L1997" s="44"/>
      <c r="M1997" s="242"/>
      <c r="N1997" s="243"/>
      <c r="O1997" s="91"/>
      <c r="P1997" s="91"/>
      <c r="Q1997" s="91"/>
      <c r="R1997" s="91"/>
      <c r="S1997" s="91"/>
      <c r="T1997" s="92"/>
      <c r="U1997" s="38"/>
      <c r="V1997" s="38"/>
      <c r="W1997" s="38"/>
      <c r="X1997" s="38"/>
      <c r="Y1997" s="38"/>
      <c r="Z1997" s="38"/>
      <c r="AA1997" s="38"/>
      <c r="AB1997" s="38"/>
      <c r="AC1997" s="38"/>
      <c r="AD1997" s="38"/>
      <c r="AE1997" s="38"/>
      <c r="AT1997" s="17" t="s">
        <v>180</v>
      </c>
      <c r="AU1997" s="17" t="s">
        <v>85</v>
      </c>
    </row>
    <row r="1998" s="13" customFormat="1">
      <c r="A1998" s="13"/>
      <c r="B1998" s="244"/>
      <c r="C1998" s="245"/>
      <c r="D1998" s="246" t="s">
        <v>182</v>
      </c>
      <c r="E1998" s="247" t="s">
        <v>1</v>
      </c>
      <c r="F1998" s="248" t="s">
        <v>183</v>
      </c>
      <c r="G1998" s="245"/>
      <c r="H1998" s="247" t="s">
        <v>1</v>
      </c>
      <c r="I1998" s="249"/>
      <c r="J1998" s="245"/>
      <c r="K1998" s="245"/>
      <c r="L1998" s="250"/>
      <c r="M1998" s="251"/>
      <c r="N1998" s="252"/>
      <c r="O1998" s="252"/>
      <c r="P1998" s="252"/>
      <c r="Q1998" s="252"/>
      <c r="R1998" s="252"/>
      <c r="S1998" s="252"/>
      <c r="T1998" s="25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54" t="s">
        <v>182</v>
      </c>
      <c r="AU1998" s="254" t="s">
        <v>85</v>
      </c>
      <c r="AV1998" s="13" t="s">
        <v>83</v>
      </c>
      <c r="AW1998" s="13" t="s">
        <v>34</v>
      </c>
      <c r="AX1998" s="13" t="s">
        <v>76</v>
      </c>
      <c r="AY1998" s="254" t="s">
        <v>171</v>
      </c>
    </row>
    <row r="1999" s="13" customFormat="1">
      <c r="A1999" s="13"/>
      <c r="B1999" s="244"/>
      <c r="C1999" s="245"/>
      <c r="D1999" s="246" t="s">
        <v>182</v>
      </c>
      <c r="E1999" s="247" t="s">
        <v>1</v>
      </c>
      <c r="F1999" s="248" t="s">
        <v>184</v>
      </c>
      <c r="G1999" s="245"/>
      <c r="H1999" s="247" t="s">
        <v>1</v>
      </c>
      <c r="I1999" s="249"/>
      <c r="J1999" s="245"/>
      <c r="K1999" s="245"/>
      <c r="L1999" s="250"/>
      <c r="M1999" s="251"/>
      <c r="N1999" s="252"/>
      <c r="O1999" s="252"/>
      <c r="P1999" s="252"/>
      <c r="Q1999" s="252"/>
      <c r="R1999" s="252"/>
      <c r="S1999" s="252"/>
      <c r="T1999" s="25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T1999" s="254" t="s">
        <v>182</v>
      </c>
      <c r="AU1999" s="254" t="s">
        <v>85</v>
      </c>
      <c r="AV1999" s="13" t="s">
        <v>83</v>
      </c>
      <c r="AW1999" s="13" t="s">
        <v>34</v>
      </c>
      <c r="AX1999" s="13" t="s">
        <v>76</v>
      </c>
      <c r="AY1999" s="254" t="s">
        <v>171</v>
      </c>
    </row>
    <row r="2000" s="14" customFormat="1">
      <c r="A2000" s="14"/>
      <c r="B2000" s="255"/>
      <c r="C2000" s="256"/>
      <c r="D2000" s="246" t="s">
        <v>182</v>
      </c>
      <c r="E2000" s="257" t="s">
        <v>1</v>
      </c>
      <c r="F2000" s="258" t="s">
        <v>2114</v>
      </c>
      <c r="G2000" s="256"/>
      <c r="H2000" s="259">
        <v>1.4099999999999999</v>
      </c>
      <c r="I2000" s="260"/>
      <c r="J2000" s="256"/>
      <c r="K2000" s="256"/>
      <c r="L2000" s="261"/>
      <c r="M2000" s="262"/>
      <c r="N2000" s="263"/>
      <c r="O2000" s="263"/>
      <c r="P2000" s="263"/>
      <c r="Q2000" s="263"/>
      <c r="R2000" s="263"/>
      <c r="S2000" s="263"/>
      <c r="T2000" s="264"/>
      <c r="U2000" s="14"/>
      <c r="V2000" s="14"/>
      <c r="W2000" s="14"/>
      <c r="X2000" s="14"/>
      <c r="Y2000" s="14"/>
      <c r="Z2000" s="14"/>
      <c r="AA2000" s="14"/>
      <c r="AB2000" s="14"/>
      <c r="AC2000" s="14"/>
      <c r="AD2000" s="14"/>
      <c r="AE2000" s="14"/>
      <c r="AT2000" s="265" t="s">
        <v>182</v>
      </c>
      <c r="AU2000" s="265" t="s">
        <v>85</v>
      </c>
      <c r="AV2000" s="14" t="s">
        <v>85</v>
      </c>
      <c r="AW2000" s="14" t="s">
        <v>34</v>
      </c>
      <c r="AX2000" s="14" t="s">
        <v>76</v>
      </c>
      <c r="AY2000" s="265" t="s">
        <v>171</v>
      </c>
    </row>
    <row r="2001" s="14" customFormat="1">
      <c r="A2001" s="14"/>
      <c r="B2001" s="255"/>
      <c r="C2001" s="256"/>
      <c r="D2001" s="246" t="s">
        <v>182</v>
      </c>
      <c r="E2001" s="257" t="s">
        <v>1</v>
      </c>
      <c r="F2001" s="258" t="s">
        <v>2115</v>
      </c>
      <c r="G2001" s="256"/>
      <c r="H2001" s="259">
        <v>5.5385</v>
      </c>
      <c r="I2001" s="260"/>
      <c r="J2001" s="256"/>
      <c r="K2001" s="256"/>
      <c r="L2001" s="261"/>
      <c r="M2001" s="262"/>
      <c r="N2001" s="263"/>
      <c r="O2001" s="263"/>
      <c r="P2001" s="263"/>
      <c r="Q2001" s="263"/>
      <c r="R2001" s="263"/>
      <c r="S2001" s="263"/>
      <c r="T2001" s="264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T2001" s="265" t="s">
        <v>182</v>
      </c>
      <c r="AU2001" s="265" t="s">
        <v>85</v>
      </c>
      <c r="AV2001" s="14" t="s">
        <v>85</v>
      </c>
      <c r="AW2001" s="14" t="s">
        <v>34</v>
      </c>
      <c r="AX2001" s="14" t="s">
        <v>76</v>
      </c>
      <c r="AY2001" s="265" t="s">
        <v>171</v>
      </c>
    </row>
    <row r="2002" s="2" customFormat="1" ht="24.15" customHeight="1">
      <c r="A2002" s="38"/>
      <c r="B2002" s="39"/>
      <c r="C2002" s="267" t="s">
        <v>2116</v>
      </c>
      <c r="D2002" s="267" t="s">
        <v>284</v>
      </c>
      <c r="E2002" s="268" t="s">
        <v>2117</v>
      </c>
      <c r="F2002" s="269" t="s">
        <v>2118</v>
      </c>
      <c r="G2002" s="270" t="s">
        <v>292</v>
      </c>
      <c r="H2002" s="271">
        <v>10.661</v>
      </c>
      <c r="I2002" s="272"/>
      <c r="J2002" s="273">
        <f>ROUND(I2002*H2002,2)</f>
        <v>0</v>
      </c>
      <c r="K2002" s="269" t="s">
        <v>1</v>
      </c>
      <c r="L2002" s="274"/>
      <c r="M2002" s="275" t="s">
        <v>1</v>
      </c>
      <c r="N2002" s="276" t="s">
        <v>41</v>
      </c>
      <c r="O2002" s="91"/>
      <c r="P2002" s="235">
        <f>O2002*H2002</f>
        <v>0</v>
      </c>
      <c r="Q2002" s="235">
        <v>0.043999999999999997</v>
      </c>
      <c r="R2002" s="235">
        <f>Q2002*H2002</f>
        <v>0.46908399999999995</v>
      </c>
      <c r="S2002" s="235">
        <v>0</v>
      </c>
      <c r="T2002" s="236">
        <f>S2002*H2002</f>
        <v>0</v>
      </c>
      <c r="U2002" s="38"/>
      <c r="V2002" s="38"/>
      <c r="W2002" s="38"/>
      <c r="X2002" s="38"/>
      <c r="Y2002" s="38"/>
      <c r="Z2002" s="38"/>
      <c r="AA2002" s="38"/>
      <c r="AB2002" s="38"/>
      <c r="AC2002" s="38"/>
      <c r="AD2002" s="38"/>
      <c r="AE2002" s="38"/>
      <c r="AR2002" s="237" t="s">
        <v>381</v>
      </c>
      <c r="AT2002" s="237" t="s">
        <v>284</v>
      </c>
      <c r="AU2002" s="237" t="s">
        <v>85</v>
      </c>
      <c r="AY2002" s="17" t="s">
        <v>171</v>
      </c>
      <c r="BE2002" s="238">
        <f>IF(N2002="základní",J2002,0)</f>
        <v>0</v>
      </c>
      <c r="BF2002" s="238">
        <f>IF(N2002="snížená",J2002,0)</f>
        <v>0</v>
      </c>
      <c r="BG2002" s="238">
        <f>IF(N2002="zákl. přenesená",J2002,0)</f>
        <v>0</v>
      </c>
      <c r="BH2002" s="238">
        <f>IF(N2002="sníž. přenesená",J2002,0)</f>
        <v>0</v>
      </c>
      <c r="BI2002" s="238">
        <f>IF(N2002="nulová",J2002,0)</f>
        <v>0</v>
      </c>
      <c r="BJ2002" s="17" t="s">
        <v>83</v>
      </c>
      <c r="BK2002" s="238">
        <f>ROUND(I2002*H2002,2)</f>
        <v>0</v>
      </c>
      <c r="BL2002" s="17" t="s">
        <v>272</v>
      </c>
      <c r="BM2002" s="237" t="s">
        <v>2119</v>
      </c>
    </row>
    <row r="2003" s="13" customFormat="1">
      <c r="A2003" s="13"/>
      <c r="B2003" s="244"/>
      <c r="C2003" s="245"/>
      <c r="D2003" s="246" t="s">
        <v>182</v>
      </c>
      <c r="E2003" s="247" t="s">
        <v>1</v>
      </c>
      <c r="F2003" s="248" t="s">
        <v>183</v>
      </c>
      <c r="G2003" s="245"/>
      <c r="H2003" s="247" t="s">
        <v>1</v>
      </c>
      <c r="I2003" s="249"/>
      <c r="J2003" s="245"/>
      <c r="K2003" s="245"/>
      <c r="L2003" s="250"/>
      <c r="M2003" s="251"/>
      <c r="N2003" s="252"/>
      <c r="O2003" s="252"/>
      <c r="P2003" s="252"/>
      <c r="Q2003" s="252"/>
      <c r="R2003" s="252"/>
      <c r="S2003" s="252"/>
      <c r="T2003" s="25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T2003" s="254" t="s">
        <v>182</v>
      </c>
      <c r="AU2003" s="254" t="s">
        <v>85</v>
      </c>
      <c r="AV2003" s="13" t="s">
        <v>83</v>
      </c>
      <c r="AW2003" s="13" t="s">
        <v>34</v>
      </c>
      <c r="AX2003" s="13" t="s">
        <v>76</v>
      </c>
      <c r="AY2003" s="254" t="s">
        <v>171</v>
      </c>
    </row>
    <row r="2004" s="13" customFormat="1">
      <c r="A2004" s="13"/>
      <c r="B2004" s="244"/>
      <c r="C2004" s="245"/>
      <c r="D2004" s="246" t="s">
        <v>182</v>
      </c>
      <c r="E2004" s="247" t="s">
        <v>1</v>
      </c>
      <c r="F2004" s="248" t="s">
        <v>184</v>
      </c>
      <c r="G2004" s="245"/>
      <c r="H2004" s="247" t="s">
        <v>1</v>
      </c>
      <c r="I2004" s="249"/>
      <c r="J2004" s="245"/>
      <c r="K2004" s="245"/>
      <c r="L2004" s="250"/>
      <c r="M2004" s="251"/>
      <c r="N2004" s="252"/>
      <c r="O2004" s="252"/>
      <c r="P2004" s="252"/>
      <c r="Q2004" s="252"/>
      <c r="R2004" s="252"/>
      <c r="S2004" s="252"/>
      <c r="T2004" s="25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54" t="s">
        <v>182</v>
      </c>
      <c r="AU2004" s="254" t="s">
        <v>85</v>
      </c>
      <c r="AV2004" s="13" t="s">
        <v>83</v>
      </c>
      <c r="AW2004" s="13" t="s">
        <v>34</v>
      </c>
      <c r="AX2004" s="13" t="s">
        <v>76</v>
      </c>
      <c r="AY2004" s="254" t="s">
        <v>171</v>
      </c>
    </row>
    <row r="2005" s="14" customFormat="1">
      <c r="A2005" s="14"/>
      <c r="B2005" s="255"/>
      <c r="C2005" s="256"/>
      <c r="D2005" s="246" t="s">
        <v>182</v>
      </c>
      <c r="E2005" s="257" t="s">
        <v>1</v>
      </c>
      <c r="F2005" s="258" t="s">
        <v>2114</v>
      </c>
      <c r="G2005" s="256"/>
      <c r="H2005" s="259">
        <v>1.4099999999999999</v>
      </c>
      <c r="I2005" s="260"/>
      <c r="J2005" s="256"/>
      <c r="K2005" s="256"/>
      <c r="L2005" s="261"/>
      <c r="M2005" s="262"/>
      <c r="N2005" s="263"/>
      <c r="O2005" s="263"/>
      <c r="P2005" s="263"/>
      <c r="Q2005" s="263"/>
      <c r="R2005" s="263"/>
      <c r="S2005" s="263"/>
      <c r="T2005" s="264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T2005" s="265" t="s">
        <v>182</v>
      </c>
      <c r="AU2005" s="265" t="s">
        <v>85</v>
      </c>
      <c r="AV2005" s="14" t="s">
        <v>85</v>
      </c>
      <c r="AW2005" s="14" t="s">
        <v>34</v>
      </c>
      <c r="AX2005" s="14" t="s">
        <v>76</v>
      </c>
      <c r="AY2005" s="265" t="s">
        <v>171</v>
      </c>
    </row>
    <row r="2006" s="14" customFormat="1">
      <c r="A2006" s="14"/>
      <c r="B2006" s="255"/>
      <c r="C2006" s="256"/>
      <c r="D2006" s="246" t="s">
        <v>182</v>
      </c>
      <c r="E2006" s="257" t="s">
        <v>1</v>
      </c>
      <c r="F2006" s="258" t="s">
        <v>2115</v>
      </c>
      <c r="G2006" s="256"/>
      <c r="H2006" s="259">
        <v>5.5385</v>
      </c>
      <c r="I2006" s="260"/>
      <c r="J2006" s="256"/>
      <c r="K2006" s="256"/>
      <c r="L2006" s="261"/>
      <c r="M2006" s="262"/>
      <c r="N2006" s="263"/>
      <c r="O2006" s="263"/>
      <c r="P2006" s="263"/>
      <c r="Q2006" s="263"/>
      <c r="R2006" s="263"/>
      <c r="S2006" s="263"/>
      <c r="T2006" s="264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T2006" s="265" t="s">
        <v>182</v>
      </c>
      <c r="AU2006" s="265" t="s">
        <v>85</v>
      </c>
      <c r="AV2006" s="14" t="s">
        <v>85</v>
      </c>
      <c r="AW2006" s="14" t="s">
        <v>34</v>
      </c>
      <c r="AX2006" s="14" t="s">
        <v>76</v>
      </c>
      <c r="AY2006" s="265" t="s">
        <v>171</v>
      </c>
    </row>
    <row r="2007" s="13" customFormat="1">
      <c r="A2007" s="13"/>
      <c r="B2007" s="244"/>
      <c r="C2007" s="245"/>
      <c r="D2007" s="246" t="s">
        <v>182</v>
      </c>
      <c r="E2007" s="247" t="s">
        <v>1</v>
      </c>
      <c r="F2007" s="248" t="s">
        <v>184</v>
      </c>
      <c r="G2007" s="245"/>
      <c r="H2007" s="247" t="s">
        <v>1</v>
      </c>
      <c r="I2007" s="249"/>
      <c r="J2007" s="245"/>
      <c r="K2007" s="245"/>
      <c r="L2007" s="250"/>
      <c r="M2007" s="251"/>
      <c r="N2007" s="252"/>
      <c r="O2007" s="252"/>
      <c r="P2007" s="252"/>
      <c r="Q2007" s="252"/>
      <c r="R2007" s="252"/>
      <c r="S2007" s="252"/>
      <c r="T2007" s="25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54" t="s">
        <v>182</v>
      </c>
      <c r="AU2007" s="254" t="s">
        <v>85</v>
      </c>
      <c r="AV2007" s="13" t="s">
        <v>83</v>
      </c>
      <c r="AW2007" s="13" t="s">
        <v>34</v>
      </c>
      <c r="AX2007" s="13" t="s">
        <v>76</v>
      </c>
      <c r="AY2007" s="254" t="s">
        <v>171</v>
      </c>
    </row>
    <row r="2008" s="13" customFormat="1">
      <c r="A2008" s="13"/>
      <c r="B2008" s="244"/>
      <c r="C2008" s="245"/>
      <c r="D2008" s="246" t="s">
        <v>182</v>
      </c>
      <c r="E2008" s="247" t="s">
        <v>1</v>
      </c>
      <c r="F2008" s="248" t="s">
        <v>2120</v>
      </c>
      <c r="G2008" s="245"/>
      <c r="H2008" s="247" t="s">
        <v>1</v>
      </c>
      <c r="I2008" s="249"/>
      <c r="J2008" s="245"/>
      <c r="K2008" s="245"/>
      <c r="L2008" s="250"/>
      <c r="M2008" s="251"/>
      <c r="N2008" s="252"/>
      <c r="O2008" s="252"/>
      <c r="P2008" s="252"/>
      <c r="Q2008" s="252"/>
      <c r="R2008" s="252"/>
      <c r="S2008" s="252"/>
      <c r="T2008" s="25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T2008" s="254" t="s">
        <v>182</v>
      </c>
      <c r="AU2008" s="254" t="s">
        <v>85</v>
      </c>
      <c r="AV2008" s="13" t="s">
        <v>83</v>
      </c>
      <c r="AW2008" s="13" t="s">
        <v>34</v>
      </c>
      <c r="AX2008" s="13" t="s">
        <v>76</v>
      </c>
      <c r="AY2008" s="254" t="s">
        <v>171</v>
      </c>
    </row>
    <row r="2009" s="14" customFormat="1">
      <c r="A2009" s="14"/>
      <c r="B2009" s="255"/>
      <c r="C2009" s="256"/>
      <c r="D2009" s="246" t="s">
        <v>182</v>
      </c>
      <c r="E2009" s="257" t="s">
        <v>1</v>
      </c>
      <c r="F2009" s="258" t="s">
        <v>2121</v>
      </c>
      <c r="G2009" s="256"/>
      <c r="H2009" s="259">
        <v>1.9359999999999999</v>
      </c>
      <c r="I2009" s="260"/>
      <c r="J2009" s="256"/>
      <c r="K2009" s="256"/>
      <c r="L2009" s="261"/>
      <c r="M2009" s="262"/>
      <c r="N2009" s="263"/>
      <c r="O2009" s="263"/>
      <c r="P2009" s="263"/>
      <c r="Q2009" s="263"/>
      <c r="R2009" s="263"/>
      <c r="S2009" s="263"/>
      <c r="T2009" s="264"/>
      <c r="U2009" s="14"/>
      <c r="V2009" s="14"/>
      <c r="W2009" s="14"/>
      <c r="X2009" s="14"/>
      <c r="Y2009" s="14"/>
      <c r="Z2009" s="14"/>
      <c r="AA2009" s="14"/>
      <c r="AB2009" s="14"/>
      <c r="AC2009" s="14"/>
      <c r="AD2009" s="14"/>
      <c r="AE2009" s="14"/>
      <c r="AT2009" s="265" t="s">
        <v>182</v>
      </c>
      <c r="AU2009" s="265" t="s">
        <v>85</v>
      </c>
      <c r="AV2009" s="14" t="s">
        <v>85</v>
      </c>
      <c r="AW2009" s="14" t="s">
        <v>34</v>
      </c>
      <c r="AX2009" s="14" t="s">
        <v>76</v>
      </c>
      <c r="AY2009" s="265" t="s">
        <v>171</v>
      </c>
    </row>
    <row r="2010" s="14" customFormat="1">
      <c r="A2010" s="14"/>
      <c r="B2010" s="255"/>
      <c r="C2010" s="256"/>
      <c r="D2010" s="246" t="s">
        <v>182</v>
      </c>
      <c r="E2010" s="256"/>
      <c r="F2010" s="258" t="s">
        <v>2122</v>
      </c>
      <c r="G2010" s="256"/>
      <c r="H2010" s="259">
        <v>10.661</v>
      </c>
      <c r="I2010" s="260"/>
      <c r="J2010" s="256"/>
      <c r="K2010" s="256"/>
      <c r="L2010" s="261"/>
      <c r="M2010" s="262"/>
      <c r="N2010" s="263"/>
      <c r="O2010" s="263"/>
      <c r="P2010" s="263"/>
      <c r="Q2010" s="263"/>
      <c r="R2010" s="263"/>
      <c r="S2010" s="263"/>
      <c r="T2010" s="264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T2010" s="265" t="s">
        <v>182</v>
      </c>
      <c r="AU2010" s="265" t="s">
        <v>85</v>
      </c>
      <c r="AV2010" s="14" t="s">
        <v>85</v>
      </c>
      <c r="AW2010" s="14" t="s">
        <v>4</v>
      </c>
      <c r="AX2010" s="14" t="s">
        <v>83</v>
      </c>
      <c r="AY2010" s="265" t="s">
        <v>171</v>
      </c>
    </row>
    <row r="2011" s="2" customFormat="1" ht="16.5" customHeight="1">
      <c r="A2011" s="38"/>
      <c r="B2011" s="39"/>
      <c r="C2011" s="226" t="s">
        <v>2123</v>
      </c>
      <c r="D2011" s="226" t="s">
        <v>173</v>
      </c>
      <c r="E2011" s="227" t="s">
        <v>2124</v>
      </c>
      <c r="F2011" s="228" t="s">
        <v>2125</v>
      </c>
      <c r="G2011" s="229" t="s">
        <v>438</v>
      </c>
      <c r="H2011" s="230">
        <v>18.98</v>
      </c>
      <c r="I2011" s="231"/>
      <c r="J2011" s="232">
        <f>ROUND(I2011*H2011,2)</f>
        <v>0</v>
      </c>
      <c r="K2011" s="228" t="s">
        <v>177</v>
      </c>
      <c r="L2011" s="44"/>
      <c r="M2011" s="233" t="s">
        <v>1</v>
      </c>
      <c r="N2011" s="234" t="s">
        <v>41</v>
      </c>
      <c r="O2011" s="91"/>
      <c r="P2011" s="235">
        <f>O2011*H2011</f>
        <v>0</v>
      </c>
      <c r="Q2011" s="235">
        <v>9.0000000000000006E-05</v>
      </c>
      <c r="R2011" s="235">
        <f>Q2011*H2011</f>
        <v>0.0017082000000000002</v>
      </c>
      <c r="S2011" s="235">
        <v>0</v>
      </c>
      <c r="T2011" s="236">
        <f>S2011*H2011</f>
        <v>0</v>
      </c>
      <c r="U2011" s="38"/>
      <c r="V2011" s="38"/>
      <c r="W2011" s="38"/>
      <c r="X2011" s="38"/>
      <c r="Y2011" s="38"/>
      <c r="Z2011" s="38"/>
      <c r="AA2011" s="38"/>
      <c r="AB2011" s="38"/>
      <c r="AC2011" s="38"/>
      <c r="AD2011" s="38"/>
      <c r="AE2011" s="38"/>
      <c r="AR2011" s="237" t="s">
        <v>272</v>
      </c>
      <c r="AT2011" s="237" t="s">
        <v>173</v>
      </c>
      <c r="AU2011" s="237" t="s">
        <v>85</v>
      </c>
      <c r="AY2011" s="17" t="s">
        <v>171</v>
      </c>
      <c r="BE2011" s="238">
        <f>IF(N2011="základní",J2011,0)</f>
        <v>0</v>
      </c>
      <c r="BF2011" s="238">
        <f>IF(N2011="snížená",J2011,0)</f>
        <v>0</v>
      </c>
      <c r="BG2011" s="238">
        <f>IF(N2011="zákl. přenesená",J2011,0)</f>
        <v>0</v>
      </c>
      <c r="BH2011" s="238">
        <f>IF(N2011="sníž. přenesená",J2011,0)</f>
        <v>0</v>
      </c>
      <c r="BI2011" s="238">
        <f>IF(N2011="nulová",J2011,0)</f>
        <v>0</v>
      </c>
      <c r="BJ2011" s="17" t="s">
        <v>83</v>
      </c>
      <c r="BK2011" s="238">
        <f>ROUND(I2011*H2011,2)</f>
        <v>0</v>
      </c>
      <c r="BL2011" s="17" t="s">
        <v>272</v>
      </c>
      <c r="BM2011" s="237" t="s">
        <v>2126</v>
      </c>
    </row>
    <row r="2012" s="2" customFormat="1">
      <c r="A2012" s="38"/>
      <c r="B2012" s="39"/>
      <c r="C2012" s="40"/>
      <c r="D2012" s="239" t="s">
        <v>180</v>
      </c>
      <c r="E2012" s="40"/>
      <c r="F2012" s="240" t="s">
        <v>2127</v>
      </c>
      <c r="G2012" s="40"/>
      <c r="H2012" s="40"/>
      <c r="I2012" s="241"/>
      <c r="J2012" s="40"/>
      <c r="K2012" s="40"/>
      <c r="L2012" s="44"/>
      <c r="M2012" s="242"/>
      <c r="N2012" s="243"/>
      <c r="O2012" s="91"/>
      <c r="P2012" s="91"/>
      <c r="Q2012" s="91"/>
      <c r="R2012" s="91"/>
      <c r="S2012" s="91"/>
      <c r="T2012" s="92"/>
      <c r="U2012" s="38"/>
      <c r="V2012" s="38"/>
      <c r="W2012" s="38"/>
      <c r="X2012" s="38"/>
      <c r="Y2012" s="38"/>
      <c r="Z2012" s="38"/>
      <c r="AA2012" s="38"/>
      <c r="AB2012" s="38"/>
      <c r="AC2012" s="38"/>
      <c r="AD2012" s="38"/>
      <c r="AE2012" s="38"/>
      <c r="AT2012" s="17" t="s">
        <v>180</v>
      </c>
      <c r="AU2012" s="17" t="s">
        <v>85</v>
      </c>
    </row>
    <row r="2013" s="13" customFormat="1">
      <c r="A2013" s="13"/>
      <c r="B2013" s="244"/>
      <c r="C2013" s="245"/>
      <c r="D2013" s="246" t="s">
        <v>182</v>
      </c>
      <c r="E2013" s="247" t="s">
        <v>1</v>
      </c>
      <c r="F2013" s="248" t="s">
        <v>2055</v>
      </c>
      <c r="G2013" s="245"/>
      <c r="H2013" s="247" t="s">
        <v>1</v>
      </c>
      <c r="I2013" s="249"/>
      <c r="J2013" s="245"/>
      <c r="K2013" s="245"/>
      <c r="L2013" s="250"/>
      <c r="M2013" s="251"/>
      <c r="N2013" s="252"/>
      <c r="O2013" s="252"/>
      <c r="P2013" s="252"/>
      <c r="Q2013" s="252"/>
      <c r="R2013" s="252"/>
      <c r="S2013" s="252"/>
      <c r="T2013" s="25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T2013" s="254" t="s">
        <v>182</v>
      </c>
      <c r="AU2013" s="254" t="s">
        <v>85</v>
      </c>
      <c r="AV2013" s="13" t="s">
        <v>83</v>
      </c>
      <c r="AW2013" s="13" t="s">
        <v>34</v>
      </c>
      <c r="AX2013" s="13" t="s">
        <v>76</v>
      </c>
      <c r="AY2013" s="254" t="s">
        <v>171</v>
      </c>
    </row>
    <row r="2014" s="13" customFormat="1">
      <c r="A2014" s="13"/>
      <c r="B2014" s="244"/>
      <c r="C2014" s="245"/>
      <c r="D2014" s="246" t="s">
        <v>182</v>
      </c>
      <c r="E2014" s="247" t="s">
        <v>1</v>
      </c>
      <c r="F2014" s="248" t="s">
        <v>184</v>
      </c>
      <c r="G2014" s="245"/>
      <c r="H2014" s="247" t="s">
        <v>1</v>
      </c>
      <c r="I2014" s="249"/>
      <c r="J2014" s="245"/>
      <c r="K2014" s="245"/>
      <c r="L2014" s="250"/>
      <c r="M2014" s="251"/>
      <c r="N2014" s="252"/>
      <c r="O2014" s="252"/>
      <c r="P2014" s="252"/>
      <c r="Q2014" s="252"/>
      <c r="R2014" s="252"/>
      <c r="S2014" s="252"/>
      <c r="T2014" s="25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T2014" s="254" t="s">
        <v>182</v>
      </c>
      <c r="AU2014" s="254" t="s">
        <v>85</v>
      </c>
      <c r="AV2014" s="13" t="s">
        <v>83</v>
      </c>
      <c r="AW2014" s="13" t="s">
        <v>34</v>
      </c>
      <c r="AX2014" s="13" t="s">
        <v>76</v>
      </c>
      <c r="AY2014" s="254" t="s">
        <v>171</v>
      </c>
    </row>
    <row r="2015" s="13" customFormat="1">
      <c r="A2015" s="13"/>
      <c r="B2015" s="244"/>
      <c r="C2015" s="245"/>
      <c r="D2015" s="246" t="s">
        <v>182</v>
      </c>
      <c r="E2015" s="247" t="s">
        <v>1</v>
      </c>
      <c r="F2015" s="248" t="s">
        <v>2128</v>
      </c>
      <c r="G2015" s="245"/>
      <c r="H2015" s="247" t="s">
        <v>1</v>
      </c>
      <c r="I2015" s="249"/>
      <c r="J2015" s="245"/>
      <c r="K2015" s="245"/>
      <c r="L2015" s="250"/>
      <c r="M2015" s="251"/>
      <c r="N2015" s="252"/>
      <c r="O2015" s="252"/>
      <c r="P2015" s="252"/>
      <c r="Q2015" s="252"/>
      <c r="R2015" s="252"/>
      <c r="S2015" s="252"/>
      <c r="T2015" s="25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54" t="s">
        <v>182</v>
      </c>
      <c r="AU2015" s="254" t="s">
        <v>85</v>
      </c>
      <c r="AV2015" s="13" t="s">
        <v>83</v>
      </c>
      <c r="AW2015" s="13" t="s">
        <v>34</v>
      </c>
      <c r="AX2015" s="13" t="s">
        <v>76</v>
      </c>
      <c r="AY2015" s="254" t="s">
        <v>171</v>
      </c>
    </row>
    <row r="2016" s="14" customFormat="1">
      <c r="A2016" s="14"/>
      <c r="B2016" s="255"/>
      <c r="C2016" s="256"/>
      <c r="D2016" s="246" t="s">
        <v>182</v>
      </c>
      <c r="E2016" s="257" t="s">
        <v>1</v>
      </c>
      <c r="F2016" s="258" t="s">
        <v>2129</v>
      </c>
      <c r="G2016" s="256"/>
      <c r="H2016" s="259">
        <v>18.98</v>
      </c>
      <c r="I2016" s="260"/>
      <c r="J2016" s="256"/>
      <c r="K2016" s="256"/>
      <c r="L2016" s="261"/>
      <c r="M2016" s="262"/>
      <c r="N2016" s="263"/>
      <c r="O2016" s="263"/>
      <c r="P2016" s="263"/>
      <c r="Q2016" s="263"/>
      <c r="R2016" s="263"/>
      <c r="S2016" s="263"/>
      <c r="T2016" s="264"/>
      <c r="U2016" s="14"/>
      <c r="V2016" s="14"/>
      <c r="W2016" s="14"/>
      <c r="X2016" s="14"/>
      <c r="Y2016" s="14"/>
      <c r="Z2016" s="14"/>
      <c r="AA2016" s="14"/>
      <c r="AB2016" s="14"/>
      <c r="AC2016" s="14"/>
      <c r="AD2016" s="14"/>
      <c r="AE2016" s="14"/>
      <c r="AT2016" s="265" t="s">
        <v>182</v>
      </c>
      <c r="AU2016" s="265" t="s">
        <v>85</v>
      </c>
      <c r="AV2016" s="14" t="s">
        <v>85</v>
      </c>
      <c r="AW2016" s="14" t="s">
        <v>34</v>
      </c>
      <c r="AX2016" s="14" t="s">
        <v>76</v>
      </c>
      <c r="AY2016" s="265" t="s">
        <v>171</v>
      </c>
    </row>
    <row r="2017" s="2" customFormat="1" ht="16.5" customHeight="1">
      <c r="A2017" s="38"/>
      <c r="B2017" s="39"/>
      <c r="C2017" s="226" t="s">
        <v>2130</v>
      </c>
      <c r="D2017" s="226" t="s">
        <v>173</v>
      </c>
      <c r="E2017" s="227" t="s">
        <v>2131</v>
      </c>
      <c r="F2017" s="228" t="s">
        <v>2132</v>
      </c>
      <c r="G2017" s="229" t="s">
        <v>438</v>
      </c>
      <c r="H2017" s="230">
        <v>18.98</v>
      </c>
      <c r="I2017" s="231"/>
      <c r="J2017" s="232">
        <f>ROUND(I2017*H2017,2)</f>
        <v>0</v>
      </c>
      <c r="K2017" s="228" t="s">
        <v>177</v>
      </c>
      <c r="L2017" s="44"/>
      <c r="M2017" s="233" t="s">
        <v>1</v>
      </c>
      <c r="N2017" s="234" t="s">
        <v>41</v>
      </c>
      <c r="O2017" s="91"/>
      <c r="P2017" s="235">
        <f>O2017*H2017</f>
        <v>0</v>
      </c>
      <c r="Q2017" s="235">
        <v>0.00016000000000000001</v>
      </c>
      <c r="R2017" s="235">
        <f>Q2017*H2017</f>
        <v>0.0030368000000000005</v>
      </c>
      <c r="S2017" s="235">
        <v>0</v>
      </c>
      <c r="T2017" s="236">
        <f>S2017*H2017</f>
        <v>0</v>
      </c>
      <c r="U2017" s="38"/>
      <c r="V2017" s="38"/>
      <c r="W2017" s="38"/>
      <c r="X2017" s="38"/>
      <c r="Y2017" s="38"/>
      <c r="Z2017" s="38"/>
      <c r="AA2017" s="38"/>
      <c r="AB2017" s="38"/>
      <c r="AC2017" s="38"/>
      <c r="AD2017" s="38"/>
      <c r="AE2017" s="38"/>
      <c r="AR2017" s="237" t="s">
        <v>272</v>
      </c>
      <c r="AT2017" s="237" t="s">
        <v>173</v>
      </c>
      <c r="AU2017" s="237" t="s">
        <v>85</v>
      </c>
      <c r="AY2017" s="17" t="s">
        <v>171</v>
      </c>
      <c r="BE2017" s="238">
        <f>IF(N2017="základní",J2017,0)</f>
        <v>0</v>
      </c>
      <c r="BF2017" s="238">
        <f>IF(N2017="snížená",J2017,0)</f>
        <v>0</v>
      </c>
      <c r="BG2017" s="238">
        <f>IF(N2017="zákl. přenesená",J2017,0)</f>
        <v>0</v>
      </c>
      <c r="BH2017" s="238">
        <f>IF(N2017="sníž. přenesená",J2017,0)</f>
        <v>0</v>
      </c>
      <c r="BI2017" s="238">
        <f>IF(N2017="nulová",J2017,0)</f>
        <v>0</v>
      </c>
      <c r="BJ2017" s="17" t="s">
        <v>83</v>
      </c>
      <c r="BK2017" s="238">
        <f>ROUND(I2017*H2017,2)</f>
        <v>0</v>
      </c>
      <c r="BL2017" s="17" t="s">
        <v>272</v>
      </c>
      <c r="BM2017" s="237" t="s">
        <v>2133</v>
      </c>
    </row>
    <row r="2018" s="2" customFormat="1">
      <c r="A2018" s="38"/>
      <c r="B2018" s="39"/>
      <c r="C2018" s="40"/>
      <c r="D2018" s="239" t="s">
        <v>180</v>
      </c>
      <c r="E2018" s="40"/>
      <c r="F2018" s="240" t="s">
        <v>2134</v>
      </c>
      <c r="G2018" s="40"/>
      <c r="H2018" s="40"/>
      <c r="I2018" s="241"/>
      <c r="J2018" s="40"/>
      <c r="K2018" s="40"/>
      <c r="L2018" s="44"/>
      <c r="M2018" s="242"/>
      <c r="N2018" s="243"/>
      <c r="O2018" s="91"/>
      <c r="P2018" s="91"/>
      <c r="Q2018" s="91"/>
      <c r="R2018" s="91"/>
      <c r="S2018" s="91"/>
      <c r="T2018" s="92"/>
      <c r="U2018" s="38"/>
      <c r="V2018" s="38"/>
      <c r="W2018" s="38"/>
      <c r="X2018" s="38"/>
      <c r="Y2018" s="38"/>
      <c r="Z2018" s="38"/>
      <c r="AA2018" s="38"/>
      <c r="AB2018" s="38"/>
      <c r="AC2018" s="38"/>
      <c r="AD2018" s="38"/>
      <c r="AE2018" s="38"/>
      <c r="AT2018" s="17" t="s">
        <v>180</v>
      </c>
      <c r="AU2018" s="17" t="s">
        <v>85</v>
      </c>
    </row>
    <row r="2019" s="13" customFormat="1">
      <c r="A2019" s="13"/>
      <c r="B2019" s="244"/>
      <c r="C2019" s="245"/>
      <c r="D2019" s="246" t="s">
        <v>182</v>
      </c>
      <c r="E2019" s="247" t="s">
        <v>1</v>
      </c>
      <c r="F2019" s="248" t="s">
        <v>2055</v>
      </c>
      <c r="G2019" s="245"/>
      <c r="H2019" s="247" t="s">
        <v>1</v>
      </c>
      <c r="I2019" s="249"/>
      <c r="J2019" s="245"/>
      <c r="K2019" s="245"/>
      <c r="L2019" s="250"/>
      <c r="M2019" s="251"/>
      <c r="N2019" s="252"/>
      <c r="O2019" s="252"/>
      <c r="P2019" s="252"/>
      <c r="Q2019" s="252"/>
      <c r="R2019" s="252"/>
      <c r="S2019" s="252"/>
      <c r="T2019" s="25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54" t="s">
        <v>182</v>
      </c>
      <c r="AU2019" s="254" t="s">
        <v>85</v>
      </c>
      <c r="AV2019" s="13" t="s">
        <v>83</v>
      </c>
      <c r="AW2019" s="13" t="s">
        <v>34</v>
      </c>
      <c r="AX2019" s="13" t="s">
        <v>76</v>
      </c>
      <c r="AY2019" s="254" t="s">
        <v>171</v>
      </c>
    </row>
    <row r="2020" s="13" customFormat="1">
      <c r="A2020" s="13"/>
      <c r="B2020" s="244"/>
      <c r="C2020" s="245"/>
      <c r="D2020" s="246" t="s">
        <v>182</v>
      </c>
      <c r="E2020" s="247" t="s">
        <v>1</v>
      </c>
      <c r="F2020" s="248" t="s">
        <v>184</v>
      </c>
      <c r="G2020" s="245"/>
      <c r="H2020" s="247" t="s">
        <v>1</v>
      </c>
      <c r="I2020" s="249"/>
      <c r="J2020" s="245"/>
      <c r="K2020" s="245"/>
      <c r="L2020" s="250"/>
      <c r="M2020" s="251"/>
      <c r="N2020" s="252"/>
      <c r="O2020" s="252"/>
      <c r="P2020" s="252"/>
      <c r="Q2020" s="252"/>
      <c r="R2020" s="252"/>
      <c r="S2020" s="252"/>
      <c r="T2020" s="25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T2020" s="254" t="s">
        <v>182</v>
      </c>
      <c r="AU2020" s="254" t="s">
        <v>85</v>
      </c>
      <c r="AV2020" s="13" t="s">
        <v>83</v>
      </c>
      <c r="AW2020" s="13" t="s">
        <v>34</v>
      </c>
      <c r="AX2020" s="13" t="s">
        <v>76</v>
      </c>
      <c r="AY2020" s="254" t="s">
        <v>171</v>
      </c>
    </row>
    <row r="2021" s="13" customFormat="1">
      <c r="A2021" s="13"/>
      <c r="B2021" s="244"/>
      <c r="C2021" s="245"/>
      <c r="D2021" s="246" t="s">
        <v>182</v>
      </c>
      <c r="E2021" s="247" t="s">
        <v>1</v>
      </c>
      <c r="F2021" s="248" t="s">
        <v>2135</v>
      </c>
      <c r="G2021" s="245"/>
      <c r="H2021" s="247" t="s">
        <v>1</v>
      </c>
      <c r="I2021" s="249"/>
      <c r="J2021" s="245"/>
      <c r="K2021" s="245"/>
      <c r="L2021" s="250"/>
      <c r="M2021" s="251"/>
      <c r="N2021" s="252"/>
      <c r="O2021" s="252"/>
      <c r="P2021" s="252"/>
      <c r="Q2021" s="252"/>
      <c r="R2021" s="252"/>
      <c r="S2021" s="252"/>
      <c r="T2021" s="25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T2021" s="254" t="s">
        <v>182</v>
      </c>
      <c r="AU2021" s="254" t="s">
        <v>85</v>
      </c>
      <c r="AV2021" s="13" t="s">
        <v>83</v>
      </c>
      <c r="AW2021" s="13" t="s">
        <v>34</v>
      </c>
      <c r="AX2021" s="13" t="s">
        <v>76</v>
      </c>
      <c r="AY2021" s="254" t="s">
        <v>171</v>
      </c>
    </row>
    <row r="2022" s="14" customFormat="1">
      <c r="A2022" s="14"/>
      <c r="B2022" s="255"/>
      <c r="C2022" s="256"/>
      <c r="D2022" s="246" t="s">
        <v>182</v>
      </c>
      <c r="E2022" s="257" t="s">
        <v>1</v>
      </c>
      <c r="F2022" s="258" t="s">
        <v>2129</v>
      </c>
      <c r="G2022" s="256"/>
      <c r="H2022" s="259">
        <v>18.98</v>
      </c>
      <c r="I2022" s="260"/>
      <c r="J2022" s="256"/>
      <c r="K2022" s="256"/>
      <c r="L2022" s="261"/>
      <c r="M2022" s="262"/>
      <c r="N2022" s="263"/>
      <c r="O2022" s="263"/>
      <c r="P2022" s="263"/>
      <c r="Q2022" s="263"/>
      <c r="R2022" s="263"/>
      <c r="S2022" s="263"/>
      <c r="T2022" s="264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T2022" s="265" t="s">
        <v>182</v>
      </c>
      <c r="AU2022" s="265" t="s">
        <v>85</v>
      </c>
      <c r="AV2022" s="14" t="s">
        <v>85</v>
      </c>
      <c r="AW2022" s="14" t="s">
        <v>34</v>
      </c>
      <c r="AX2022" s="14" t="s">
        <v>76</v>
      </c>
      <c r="AY2022" s="265" t="s">
        <v>171</v>
      </c>
    </row>
    <row r="2023" s="2" customFormat="1" ht="33" customHeight="1">
      <c r="A2023" s="38"/>
      <c r="B2023" s="39"/>
      <c r="C2023" s="226" t="s">
        <v>2136</v>
      </c>
      <c r="D2023" s="226" t="s">
        <v>173</v>
      </c>
      <c r="E2023" s="227" t="s">
        <v>2137</v>
      </c>
      <c r="F2023" s="228" t="s">
        <v>2138</v>
      </c>
      <c r="G2023" s="229" t="s">
        <v>260</v>
      </c>
      <c r="H2023" s="230">
        <v>0.72299999999999998</v>
      </c>
      <c r="I2023" s="231"/>
      <c r="J2023" s="232">
        <f>ROUND(I2023*H2023,2)</f>
        <v>0</v>
      </c>
      <c r="K2023" s="228" t="s">
        <v>177</v>
      </c>
      <c r="L2023" s="44"/>
      <c r="M2023" s="233" t="s">
        <v>1</v>
      </c>
      <c r="N2023" s="234" t="s">
        <v>41</v>
      </c>
      <c r="O2023" s="91"/>
      <c r="P2023" s="235">
        <f>O2023*H2023</f>
        <v>0</v>
      </c>
      <c r="Q2023" s="235">
        <v>0</v>
      </c>
      <c r="R2023" s="235">
        <f>Q2023*H2023</f>
        <v>0</v>
      </c>
      <c r="S2023" s="235">
        <v>0</v>
      </c>
      <c r="T2023" s="236">
        <f>S2023*H2023</f>
        <v>0</v>
      </c>
      <c r="U2023" s="38"/>
      <c r="V2023" s="38"/>
      <c r="W2023" s="38"/>
      <c r="X2023" s="38"/>
      <c r="Y2023" s="38"/>
      <c r="Z2023" s="38"/>
      <c r="AA2023" s="38"/>
      <c r="AB2023" s="38"/>
      <c r="AC2023" s="38"/>
      <c r="AD2023" s="38"/>
      <c r="AE2023" s="38"/>
      <c r="AR2023" s="237" t="s">
        <v>272</v>
      </c>
      <c r="AT2023" s="237" t="s">
        <v>173</v>
      </c>
      <c r="AU2023" s="237" t="s">
        <v>85</v>
      </c>
      <c r="AY2023" s="17" t="s">
        <v>171</v>
      </c>
      <c r="BE2023" s="238">
        <f>IF(N2023="základní",J2023,0)</f>
        <v>0</v>
      </c>
      <c r="BF2023" s="238">
        <f>IF(N2023="snížená",J2023,0)</f>
        <v>0</v>
      </c>
      <c r="BG2023" s="238">
        <f>IF(N2023="zákl. přenesená",J2023,0)</f>
        <v>0</v>
      </c>
      <c r="BH2023" s="238">
        <f>IF(N2023="sníž. přenesená",J2023,0)</f>
        <v>0</v>
      </c>
      <c r="BI2023" s="238">
        <f>IF(N2023="nulová",J2023,0)</f>
        <v>0</v>
      </c>
      <c r="BJ2023" s="17" t="s">
        <v>83</v>
      </c>
      <c r="BK2023" s="238">
        <f>ROUND(I2023*H2023,2)</f>
        <v>0</v>
      </c>
      <c r="BL2023" s="17" t="s">
        <v>272</v>
      </c>
      <c r="BM2023" s="237" t="s">
        <v>2139</v>
      </c>
    </row>
    <row r="2024" s="2" customFormat="1">
      <c r="A2024" s="38"/>
      <c r="B2024" s="39"/>
      <c r="C2024" s="40"/>
      <c r="D2024" s="239" t="s">
        <v>180</v>
      </c>
      <c r="E2024" s="40"/>
      <c r="F2024" s="240" t="s">
        <v>2140</v>
      </c>
      <c r="G2024" s="40"/>
      <c r="H2024" s="40"/>
      <c r="I2024" s="241"/>
      <c r="J2024" s="40"/>
      <c r="K2024" s="40"/>
      <c r="L2024" s="44"/>
      <c r="M2024" s="242"/>
      <c r="N2024" s="243"/>
      <c r="O2024" s="91"/>
      <c r="P2024" s="91"/>
      <c r="Q2024" s="91"/>
      <c r="R2024" s="91"/>
      <c r="S2024" s="91"/>
      <c r="T2024" s="92"/>
      <c r="U2024" s="38"/>
      <c r="V2024" s="38"/>
      <c r="W2024" s="38"/>
      <c r="X2024" s="38"/>
      <c r="Y2024" s="38"/>
      <c r="Z2024" s="38"/>
      <c r="AA2024" s="38"/>
      <c r="AB2024" s="38"/>
      <c r="AC2024" s="38"/>
      <c r="AD2024" s="38"/>
      <c r="AE2024" s="38"/>
      <c r="AT2024" s="17" t="s">
        <v>180</v>
      </c>
      <c r="AU2024" s="17" t="s">
        <v>85</v>
      </c>
    </row>
    <row r="2025" s="12" customFormat="1" ht="22.8" customHeight="1">
      <c r="A2025" s="12"/>
      <c r="B2025" s="210"/>
      <c r="C2025" s="211"/>
      <c r="D2025" s="212" t="s">
        <v>75</v>
      </c>
      <c r="E2025" s="224" t="s">
        <v>2141</v>
      </c>
      <c r="F2025" s="224" t="s">
        <v>2142</v>
      </c>
      <c r="G2025" s="211"/>
      <c r="H2025" s="211"/>
      <c r="I2025" s="214"/>
      <c r="J2025" s="225">
        <f>BK2025</f>
        <v>0</v>
      </c>
      <c r="K2025" s="211"/>
      <c r="L2025" s="216"/>
      <c r="M2025" s="217"/>
      <c r="N2025" s="218"/>
      <c r="O2025" s="218"/>
      <c r="P2025" s="219">
        <f>SUM(P2026:P2080)</f>
        <v>0</v>
      </c>
      <c r="Q2025" s="218"/>
      <c r="R2025" s="219">
        <f>SUM(R2026:R2080)</f>
        <v>0.82369088999999995</v>
      </c>
      <c r="S2025" s="218"/>
      <c r="T2025" s="220">
        <f>SUM(T2026:T2080)</f>
        <v>0</v>
      </c>
      <c r="U2025" s="12"/>
      <c r="V2025" s="12"/>
      <c r="W2025" s="12"/>
      <c r="X2025" s="12"/>
      <c r="Y2025" s="12"/>
      <c r="Z2025" s="12"/>
      <c r="AA2025" s="12"/>
      <c r="AB2025" s="12"/>
      <c r="AC2025" s="12"/>
      <c r="AD2025" s="12"/>
      <c r="AE2025" s="12"/>
      <c r="AR2025" s="221" t="s">
        <v>85</v>
      </c>
      <c r="AT2025" s="222" t="s">
        <v>75</v>
      </c>
      <c r="AU2025" s="222" t="s">
        <v>83</v>
      </c>
      <c r="AY2025" s="221" t="s">
        <v>171</v>
      </c>
      <c r="BK2025" s="223">
        <f>SUM(BK2026:BK2080)</f>
        <v>0</v>
      </c>
    </row>
    <row r="2026" s="2" customFormat="1" ht="16.5" customHeight="1">
      <c r="A2026" s="38"/>
      <c r="B2026" s="39"/>
      <c r="C2026" s="226" t="s">
        <v>2143</v>
      </c>
      <c r="D2026" s="226" t="s">
        <v>173</v>
      </c>
      <c r="E2026" s="227" t="s">
        <v>2144</v>
      </c>
      <c r="F2026" s="228" t="s">
        <v>2145</v>
      </c>
      <c r="G2026" s="229" t="s">
        <v>292</v>
      </c>
      <c r="H2026" s="230">
        <v>93.015000000000001</v>
      </c>
      <c r="I2026" s="231"/>
      <c r="J2026" s="232">
        <f>ROUND(I2026*H2026,2)</f>
        <v>0</v>
      </c>
      <c r="K2026" s="228" t="s">
        <v>177</v>
      </c>
      <c r="L2026" s="44"/>
      <c r="M2026" s="233" t="s">
        <v>1</v>
      </c>
      <c r="N2026" s="234" t="s">
        <v>41</v>
      </c>
      <c r="O2026" s="91"/>
      <c r="P2026" s="235">
        <f>O2026*H2026</f>
        <v>0</v>
      </c>
      <c r="Q2026" s="235">
        <v>0</v>
      </c>
      <c r="R2026" s="235">
        <f>Q2026*H2026</f>
        <v>0</v>
      </c>
      <c r="S2026" s="235">
        <v>0</v>
      </c>
      <c r="T2026" s="236">
        <f>S2026*H2026</f>
        <v>0</v>
      </c>
      <c r="U2026" s="38"/>
      <c r="V2026" s="38"/>
      <c r="W2026" s="38"/>
      <c r="X2026" s="38"/>
      <c r="Y2026" s="38"/>
      <c r="Z2026" s="38"/>
      <c r="AA2026" s="38"/>
      <c r="AB2026" s="38"/>
      <c r="AC2026" s="38"/>
      <c r="AD2026" s="38"/>
      <c r="AE2026" s="38"/>
      <c r="AR2026" s="237" t="s">
        <v>272</v>
      </c>
      <c r="AT2026" s="237" t="s">
        <v>173</v>
      </c>
      <c r="AU2026" s="237" t="s">
        <v>85</v>
      </c>
      <c r="AY2026" s="17" t="s">
        <v>171</v>
      </c>
      <c r="BE2026" s="238">
        <f>IF(N2026="základní",J2026,0)</f>
        <v>0</v>
      </c>
      <c r="BF2026" s="238">
        <f>IF(N2026="snížená",J2026,0)</f>
        <v>0</v>
      </c>
      <c r="BG2026" s="238">
        <f>IF(N2026="zákl. přenesená",J2026,0)</f>
        <v>0</v>
      </c>
      <c r="BH2026" s="238">
        <f>IF(N2026="sníž. přenesená",J2026,0)</f>
        <v>0</v>
      </c>
      <c r="BI2026" s="238">
        <f>IF(N2026="nulová",J2026,0)</f>
        <v>0</v>
      </c>
      <c r="BJ2026" s="17" t="s">
        <v>83</v>
      </c>
      <c r="BK2026" s="238">
        <f>ROUND(I2026*H2026,2)</f>
        <v>0</v>
      </c>
      <c r="BL2026" s="17" t="s">
        <v>272</v>
      </c>
      <c r="BM2026" s="237" t="s">
        <v>2146</v>
      </c>
    </row>
    <row r="2027" s="2" customFormat="1">
      <c r="A2027" s="38"/>
      <c r="B2027" s="39"/>
      <c r="C2027" s="40"/>
      <c r="D2027" s="239" t="s">
        <v>180</v>
      </c>
      <c r="E2027" s="40"/>
      <c r="F2027" s="240" t="s">
        <v>2147</v>
      </c>
      <c r="G2027" s="40"/>
      <c r="H2027" s="40"/>
      <c r="I2027" s="241"/>
      <c r="J2027" s="40"/>
      <c r="K2027" s="40"/>
      <c r="L2027" s="44"/>
      <c r="M2027" s="242"/>
      <c r="N2027" s="243"/>
      <c r="O2027" s="91"/>
      <c r="P2027" s="91"/>
      <c r="Q2027" s="91"/>
      <c r="R2027" s="91"/>
      <c r="S2027" s="91"/>
      <c r="T2027" s="92"/>
      <c r="U2027" s="38"/>
      <c r="V2027" s="38"/>
      <c r="W2027" s="38"/>
      <c r="X2027" s="38"/>
      <c r="Y2027" s="38"/>
      <c r="Z2027" s="38"/>
      <c r="AA2027" s="38"/>
      <c r="AB2027" s="38"/>
      <c r="AC2027" s="38"/>
      <c r="AD2027" s="38"/>
      <c r="AE2027" s="38"/>
      <c r="AT2027" s="17" t="s">
        <v>180</v>
      </c>
      <c r="AU2027" s="17" t="s">
        <v>85</v>
      </c>
    </row>
    <row r="2028" s="13" customFormat="1">
      <c r="A2028" s="13"/>
      <c r="B2028" s="244"/>
      <c r="C2028" s="245"/>
      <c r="D2028" s="246" t="s">
        <v>182</v>
      </c>
      <c r="E2028" s="247" t="s">
        <v>1</v>
      </c>
      <c r="F2028" s="248" t="s">
        <v>183</v>
      </c>
      <c r="G2028" s="245"/>
      <c r="H2028" s="247" t="s">
        <v>1</v>
      </c>
      <c r="I2028" s="249"/>
      <c r="J2028" s="245"/>
      <c r="K2028" s="245"/>
      <c r="L2028" s="250"/>
      <c r="M2028" s="251"/>
      <c r="N2028" s="252"/>
      <c r="O2028" s="252"/>
      <c r="P2028" s="252"/>
      <c r="Q2028" s="252"/>
      <c r="R2028" s="252"/>
      <c r="S2028" s="252"/>
      <c r="T2028" s="25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54" t="s">
        <v>182</v>
      </c>
      <c r="AU2028" s="254" t="s">
        <v>85</v>
      </c>
      <c r="AV2028" s="13" t="s">
        <v>83</v>
      </c>
      <c r="AW2028" s="13" t="s">
        <v>34</v>
      </c>
      <c r="AX2028" s="13" t="s">
        <v>76</v>
      </c>
      <c r="AY2028" s="254" t="s">
        <v>171</v>
      </c>
    </row>
    <row r="2029" s="13" customFormat="1">
      <c r="A2029" s="13"/>
      <c r="B2029" s="244"/>
      <c r="C2029" s="245"/>
      <c r="D2029" s="246" t="s">
        <v>182</v>
      </c>
      <c r="E2029" s="247" t="s">
        <v>1</v>
      </c>
      <c r="F2029" s="248" t="s">
        <v>184</v>
      </c>
      <c r="G2029" s="245"/>
      <c r="H2029" s="247" t="s">
        <v>1</v>
      </c>
      <c r="I2029" s="249"/>
      <c r="J2029" s="245"/>
      <c r="K2029" s="245"/>
      <c r="L2029" s="250"/>
      <c r="M2029" s="251"/>
      <c r="N2029" s="252"/>
      <c r="O2029" s="252"/>
      <c r="P2029" s="252"/>
      <c r="Q2029" s="252"/>
      <c r="R2029" s="252"/>
      <c r="S2029" s="252"/>
      <c r="T2029" s="25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T2029" s="254" t="s">
        <v>182</v>
      </c>
      <c r="AU2029" s="254" t="s">
        <v>85</v>
      </c>
      <c r="AV2029" s="13" t="s">
        <v>83</v>
      </c>
      <c r="AW2029" s="13" t="s">
        <v>34</v>
      </c>
      <c r="AX2029" s="13" t="s">
        <v>76</v>
      </c>
      <c r="AY2029" s="254" t="s">
        <v>171</v>
      </c>
    </row>
    <row r="2030" s="14" customFormat="1">
      <c r="A2030" s="14"/>
      <c r="B2030" s="255"/>
      <c r="C2030" s="256"/>
      <c r="D2030" s="246" t="s">
        <v>182</v>
      </c>
      <c r="E2030" s="257" t="s">
        <v>1</v>
      </c>
      <c r="F2030" s="258" t="s">
        <v>2148</v>
      </c>
      <c r="G2030" s="256"/>
      <c r="H2030" s="259">
        <v>18.710000000000001</v>
      </c>
      <c r="I2030" s="260"/>
      <c r="J2030" s="256"/>
      <c r="K2030" s="256"/>
      <c r="L2030" s="261"/>
      <c r="M2030" s="262"/>
      <c r="N2030" s="263"/>
      <c r="O2030" s="263"/>
      <c r="P2030" s="263"/>
      <c r="Q2030" s="263"/>
      <c r="R2030" s="263"/>
      <c r="S2030" s="263"/>
      <c r="T2030" s="264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T2030" s="265" t="s">
        <v>182</v>
      </c>
      <c r="AU2030" s="265" t="s">
        <v>85</v>
      </c>
      <c r="AV2030" s="14" t="s">
        <v>85</v>
      </c>
      <c r="AW2030" s="14" t="s">
        <v>34</v>
      </c>
      <c r="AX2030" s="14" t="s">
        <v>76</v>
      </c>
      <c r="AY2030" s="265" t="s">
        <v>171</v>
      </c>
    </row>
    <row r="2031" s="14" customFormat="1">
      <c r="A2031" s="14"/>
      <c r="B2031" s="255"/>
      <c r="C2031" s="256"/>
      <c r="D2031" s="246" t="s">
        <v>182</v>
      </c>
      <c r="E2031" s="257" t="s">
        <v>1</v>
      </c>
      <c r="F2031" s="258" t="s">
        <v>2149</v>
      </c>
      <c r="G2031" s="256"/>
      <c r="H2031" s="259">
        <v>45.109999999999999</v>
      </c>
      <c r="I2031" s="260"/>
      <c r="J2031" s="256"/>
      <c r="K2031" s="256"/>
      <c r="L2031" s="261"/>
      <c r="M2031" s="262"/>
      <c r="N2031" s="263"/>
      <c r="O2031" s="263"/>
      <c r="P2031" s="263"/>
      <c r="Q2031" s="263"/>
      <c r="R2031" s="263"/>
      <c r="S2031" s="263"/>
      <c r="T2031" s="264"/>
      <c r="U2031" s="14"/>
      <c r="V2031" s="14"/>
      <c r="W2031" s="14"/>
      <c r="X2031" s="14"/>
      <c r="Y2031" s="14"/>
      <c r="Z2031" s="14"/>
      <c r="AA2031" s="14"/>
      <c r="AB2031" s="14"/>
      <c r="AC2031" s="14"/>
      <c r="AD2031" s="14"/>
      <c r="AE2031" s="14"/>
      <c r="AT2031" s="265" t="s">
        <v>182</v>
      </c>
      <c r="AU2031" s="265" t="s">
        <v>85</v>
      </c>
      <c r="AV2031" s="14" t="s">
        <v>85</v>
      </c>
      <c r="AW2031" s="14" t="s">
        <v>34</v>
      </c>
      <c r="AX2031" s="14" t="s">
        <v>76</v>
      </c>
      <c r="AY2031" s="265" t="s">
        <v>171</v>
      </c>
    </row>
    <row r="2032" s="14" customFormat="1">
      <c r="A2032" s="14"/>
      <c r="B2032" s="255"/>
      <c r="C2032" s="256"/>
      <c r="D2032" s="246" t="s">
        <v>182</v>
      </c>
      <c r="E2032" s="257" t="s">
        <v>1</v>
      </c>
      <c r="F2032" s="258" t="s">
        <v>2150</v>
      </c>
      <c r="G2032" s="256"/>
      <c r="H2032" s="259">
        <v>29.195</v>
      </c>
      <c r="I2032" s="260"/>
      <c r="J2032" s="256"/>
      <c r="K2032" s="256"/>
      <c r="L2032" s="261"/>
      <c r="M2032" s="262"/>
      <c r="N2032" s="263"/>
      <c r="O2032" s="263"/>
      <c r="P2032" s="263"/>
      <c r="Q2032" s="263"/>
      <c r="R2032" s="263"/>
      <c r="S2032" s="263"/>
      <c r="T2032" s="264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T2032" s="265" t="s">
        <v>182</v>
      </c>
      <c r="AU2032" s="265" t="s">
        <v>85</v>
      </c>
      <c r="AV2032" s="14" t="s">
        <v>85</v>
      </c>
      <c r="AW2032" s="14" t="s">
        <v>34</v>
      </c>
      <c r="AX2032" s="14" t="s">
        <v>76</v>
      </c>
      <c r="AY2032" s="265" t="s">
        <v>171</v>
      </c>
    </row>
    <row r="2033" s="2" customFormat="1" ht="24.15" customHeight="1">
      <c r="A2033" s="38"/>
      <c r="B2033" s="39"/>
      <c r="C2033" s="226" t="s">
        <v>2151</v>
      </c>
      <c r="D2033" s="226" t="s">
        <v>173</v>
      </c>
      <c r="E2033" s="227" t="s">
        <v>2152</v>
      </c>
      <c r="F2033" s="228" t="s">
        <v>2153</v>
      </c>
      <c r="G2033" s="229" t="s">
        <v>292</v>
      </c>
      <c r="H2033" s="230">
        <v>93.015000000000001</v>
      </c>
      <c r="I2033" s="231"/>
      <c r="J2033" s="232">
        <f>ROUND(I2033*H2033,2)</f>
        <v>0</v>
      </c>
      <c r="K2033" s="228" t="s">
        <v>177</v>
      </c>
      <c r="L2033" s="44"/>
      <c r="M2033" s="233" t="s">
        <v>1</v>
      </c>
      <c r="N2033" s="234" t="s">
        <v>41</v>
      </c>
      <c r="O2033" s="91"/>
      <c r="P2033" s="235">
        <f>O2033*H2033</f>
        <v>0</v>
      </c>
      <c r="Q2033" s="235">
        <v>0.00020000000000000001</v>
      </c>
      <c r="R2033" s="235">
        <f>Q2033*H2033</f>
        <v>0.018603000000000001</v>
      </c>
      <c r="S2033" s="235">
        <v>0</v>
      </c>
      <c r="T2033" s="236">
        <f>S2033*H2033</f>
        <v>0</v>
      </c>
      <c r="U2033" s="38"/>
      <c r="V2033" s="38"/>
      <c r="W2033" s="38"/>
      <c r="X2033" s="38"/>
      <c r="Y2033" s="38"/>
      <c r="Z2033" s="38"/>
      <c r="AA2033" s="38"/>
      <c r="AB2033" s="38"/>
      <c r="AC2033" s="38"/>
      <c r="AD2033" s="38"/>
      <c r="AE2033" s="38"/>
      <c r="AR2033" s="237" t="s">
        <v>272</v>
      </c>
      <c r="AT2033" s="237" t="s">
        <v>173</v>
      </c>
      <c r="AU2033" s="237" t="s">
        <v>85</v>
      </c>
      <c r="AY2033" s="17" t="s">
        <v>171</v>
      </c>
      <c r="BE2033" s="238">
        <f>IF(N2033="základní",J2033,0)</f>
        <v>0</v>
      </c>
      <c r="BF2033" s="238">
        <f>IF(N2033="snížená",J2033,0)</f>
        <v>0</v>
      </c>
      <c r="BG2033" s="238">
        <f>IF(N2033="zákl. přenesená",J2033,0)</f>
        <v>0</v>
      </c>
      <c r="BH2033" s="238">
        <f>IF(N2033="sníž. přenesená",J2033,0)</f>
        <v>0</v>
      </c>
      <c r="BI2033" s="238">
        <f>IF(N2033="nulová",J2033,0)</f>
        <v>0</v>
      </c>
      <c r="BJ2033" s="17" t="s">
        <v>83</v>
      </c>
      <c r="BK2033" s="238">
        <f>ROUND(I2033*H2033,2)</f>
        <v>0</v>
      </c>
      <c r="BL2033" s="17" t="s">
        <v>272</v>
      </c>
      <c r="BM2033" s="237" t="s">
        <v>2154</v>
      </c>
    </row>
    <row r="2034" s="2" customFormat="1">
      <c r="A2034" s="38"/>
      <c r="B2034" s="39"/>
      <c r="C2034" s="40"/>
      <c r="D2034" s="239" t="s">
        <v>180</v>
      </c>
      <c r="E2034" s="40"/>
      <c r="F2034" s="240" t="s">
        <v>2155</v>
      </c>
      <c r="G2034" s="40"/>
      <c r="H2034" s="40"/>
      <c r="I2034" s="241"/>
      <c r="J2034" s="40"/>
      <c r="K2034" s="40"/>
      <c r="L2034" s="44"/>
      <c r="M2034" s="242"/>
      <c r="N2034" s="243"/>
      <c r="O2034" s="91"/>
      <c r="P2034" s="91"/>
      <c r="Q2034" s="91"/>
      <c r="R2034" s="91"/>
      <c r="S2034" s="91"/>
      <c r="T2034" s="92"/>
      <c r="U2034" s="38"/>
      <c r="V2034" s="38"/>
      <c r="W2034" s="38"/>
      <c r="X2034" s="38"/>
      <c r="Y2034" s="38"/>
      <c r="Z2034" s="38"/>
      <c r="AA2034" s="38"/>
      <c r="AB2034" s="38"/>
      <c r="AC2034" s="38"/>
      <c r="AD2034" s="38"/>
      <c r="AE2034" s="38"/>
      <c r="AT2034" s="17" t="s">
        <v>180</v>
      </c>
      <c r="AU2034" s="17" t="s">
        <v>85</v>
      </c>
    </row>
    <row r="2035" s="2" customFormat="1" ht="33" customHeight="1">
      <c r="A2035" s="38"/>
      <c r="B2035" s="39"/>
      <c r="C2035" s="226" t="s">
        <v>2156</v>
      </c>
      <c r="D2035" s="226" t="s">
        <v>173</v>
      </c>
      <c r="E2035" s="227" t="s">
        <v>2157</v>
      </c>
      <c r="F2035" s="228" t="s">
        <v>2158</v>
      </c>
      <c r="G2035" s="229" t="s">
        <v>292</v>
      </c>
      <c r="H2035" s="230">
        <v>93.015000000000001</v>
      </c>
      <c r="I2035" s="231"/>
      <c r="J2035" s="232">
        <f>ROUND(I2035*H2035,2)</f>
        <v>0</v>
      </c>
      <c r="K2035" s="228" t="s">
        <v>177</v>
      </c>
      <c r="L2035" s="44"/>
      <c r="M2035" s="233" t="s">
        <v>1</v>
      </c>
      <c r="N2035" s="234" t="s">
        <v>41</v>
      </c>
      <c r="O2035" s="91"/>
      <c r="P2035" s="235">
        <f>O2035*H2035</f>
        <v>0</v>
      </c>
      <c r="Q2035" s="235">
        <v>0.0044999999999999997</v>
      </c>
      <c r="R2035" s="235">
        <f>Q2035*H2035</f>
        <v>0.41856749999999998</v>
      </c>
      <c r="S2035" s="235">
        <v>0</v>
      </c>
      <c r="T2035" s="236">
        <f>S2035*H2035</f>
        <v>0</v>
      </c>
      <c r="U2035" s="38"/>
      <c r="V2035" s="38"/>
      <c r="W2035" s="38"/>
      <c r="X2035" s="38"/>
      <c r="Y2035" s="38"/>
      <c r="Z2035" s="38"/>
      <c r="AA2035" s="38"/>
      <c r="AB2035" s="38"/>
      <c r="AC2035" s="38"/>
      <c r="AD2035" s="38"/>
      <c r="AE2035" s="38"/>
      <c r="AR2035" s="237" t="s">
        <v>272</v>
      </c>
      <c r="AT2035" s="237" t="s">
        <v>173</v>
      </c>
      <c r="AU2035" s="237" t="s">
        <v>85</v>
      </c>
      <c r="AY2035" s="17" t="s">
        <v>171</v>
      </c>
      <c r="BE2035" s="238">
        <f>IF(N2035="základní",J2035,0)</f>
        <v>0</v>
      </c>
      <c r="BF2035" s="238">
        <f>IF(N2035="snížená",J2035,0)</f>
        <v>0</v>
      </c>
      <c r="BG2035" s="238">
        <f>IF(N2035="zákl. přenesená",J2035,0)</f>
        <v>0</v>
      </c>
      <c r="BH2035" s="238">
        <f>IF(N2035="sníž. přenesená",J2035,0)</f>
        <v>0</v>
      </c>
      <c r="BI2035" s="238">
        <f>IF(N2035="nulová",J2035,0)</f>
        <v>0</v>
      </c>
      <c r="BJ2035" s="17" t="s">
        <v>83</v>
      </c>
      <c r="BK2035" s="238">
        <f>ROUND(I2035*H2035,2)</f>
        <v>0</v>
      </c>
      <c r="BL2035" s="17" t="s">
        <v>272</v>
      </c>
      <c r="BM2035" s="237" t="s">
        <v>2159</v>
      </c>
    </row>
    <row r="2036" s="2" customFormat="1">
      <c r="A2036" s="38"/>
      <c r="B2036" s="39"/>
      <c r="C2036" s="40"/>
      <c r="D2036" s="239" t="s">
        <v>180</v>
      </c>
      <c r="E2036" s="40"/>
      <c r="F2036" s="240" t="s">
        <v>2160</v>
      </c>
      <c r="G2036" s="40"/>
      <c r="H2036" s="40"/>
      <c r="I2036" s="241"/>
      <c r="J2036" s="40"/>
      <c r="K2036" s="40"/>
      <c r="L2036" s="44"/>
      <c r="M2036" s="242"/>
      <c r="N2036" s="243"/>
      <c r="O2036" s="91"/>
      <c r="P2036" s="91"/>
      <c r="Q2036" s="91"/>
      <c r="R2036" s="91"/>
      <c r="S2036" s="91"/>
      <c r="T2036" s="92"/>
      <c r="U2036" s="38"/>
      <c r="V2036" s="38"/>
      <c r="W2036" s="38"/>
      <c r="X2036" s="38"/>
      <c r="Y2036" s="38"/>
      <c r="Z2036" s="38"/>
      <c r="AA2036" s="38"/>
      <c r="AB2036" s="38"/>
      <c r="AC2036" s="38"/>
      <c r="AD2036" s="38"/>
      <c r="AE2036" s="38"/>
      <c r="AT2036" s="17" t="s">
        <v>180</v>
      </c>
      <c r="AU2036" s="17" t="s">
        <v>85</v>
      </c>
    </row>
    <row r="2037" s="13" customFormat="1">
      <c r="A2037" s="13"/>
      <c r="B2037" s="244"/>
      <c r="C2037" s="245"/>
      <c r="D2037" s="246" t="s">
        <v>182</v>
      </c>
      <c r="E2037" s="247" t="s">
        <v>1</v>
      </c>
      <c r="F2037" s="248" t="s">
        <v>183</v>
      </c>
      <c r="G2037" s="245"/>
      <c r="H2037" s="247" t="s">
        <v>1</v>
      </c>
      <c r="I2037" s="249"/>
      <c r="J2037" s="245"/>
      <c r="K2037" s="245"/>
      <c r="L2037" s="250"/>
      <c r="M2037" s="251"/>
      <c r="N2037" s="252"/>
      <c r="O2037" s="252"/>
      <c r="P2037" s="252"/>
      <c r="Q2037" s="252"/>
      <c r="R2037" s="252"/>
      <c r="S2037" s="252"/>
      <c r="T2037" s="25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T2037" s="254" t="s">
        <v>182</v>
      </c>
      <c r="AU2037" s="254" t="s">
        <v>85</v>
      </c>
      <c r="AV2037" s="13" t="s">
        <v>83</v>
      </c>
      <c r="AW2037" s="13" t="s">
        <v>34</v>
      </c>
      <c r="AX2037" s="13" t="s">
        <v>76</v>
      </c>
      <c r="AY2037" s="254" t="s">
        <v>171</v>
      </c>
    </row>
    <row r="2038" s="13" customFormat="1">
      <c r="A2038" s="13"/>
      <c r="B2038" s="244"/>
      <c r="C2038" s="245"/>
      <c r="D2038" s="246" t="s">
        <v>182</v>
      </c>
      <c r="E2038" s="247" t="s">
        <v>1</v>
      </c>
      <c r="F2038" s="248" t="s">
        <v>184</v>
      </c>
      <c r="G2038" s="245"/>
      <c r="H2038" s="247" t="s">
        <v>1</v>
      </c>
      <c r="I2038" s="249"/>
      <c r="J2038" s="245"/>
      <c r="K2038" s="245"/>
      <c r="L2038" s="250"/>
      <c r="M2038" s="251"/>
      <c r="N2038" s="252"/>
      <c r="O2038" s="252"/>
      <c r="P2038" s="252"/>
      <c r="Q2038" s="252"/>
      <c r="R2038" s="252"/>
      <c r="S2038" s="252"/>
      <c r="T2038" s="25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T2038" s="254" t="s">
        <v>182</v>
      </c>
      <c r="AU2038" s="254" t="s">
        <v>85</v>
      </c>
      <c r="AV2038" s="13" t="s">
        <v>83</v>
      </c>
      <c r="AW2038" s="13" t="s">
        <v>34</v>
      </c>
      <c r="AX2038" s="13" t="s">
        <v>76</v>
      </c>
      <c r="AY2038" s="254" t="s">
        <v>171</v>
      </c>
    </row>
    <row r="2039" s="14" customFormat="1">
      <c r="A2039" s="14"/>
      <c r="B2039" s="255"/>
      <c r="C2039" s="256"/>
      <c r="D2039" s="246" t="s">
        <v>182</v>
      </c>
      <c r="E2039" s="257" t="s">
        <v>1</v>
      </c>
      <c r="F2039" s="258" t="s">
        <v>2148</v>
      </c>
      <c r="G2039" s="256"/>
      <c r="H2039" s="259">
        <v>18.710000000000001</v>
      </c>
      <c r="I2039" s="260"/>
      <c r="J2039" s="256"/>
      <c r="K2039" s="256"/>
      <c r="L2039" s="261"/>
      <c r="M2039" s="262"/>
      <c r="N2039" s="263"/>
      <c r="O2039" s="263"/>
      <c r="P2039" s="263"/>
      <c r="Q2039" s="263"/>
      <c r="R2039" s="263"/>
      <c r="S2039" s="263"/>
      <c r="T2039" s="264"/>
      <c r="U2039" s="14"/>
      <c r="V2039" s="14"/>
      <c r="W2039" s="14"/>
      <c r="X2039" s="14"/>
      <c r="Y2039" s="14"/>
      <c r="Z2039" s="14"/>
      <c r="AA2039" s="14"/>
      <c r="AB2039" s="14"/>
      <c r="AC2039" s="14"/>
      <c r="AD2039" s="14"/>
      <c r="AE2039" s="14"/>
      <c r="AT2039" s="265" t="s">
        <v>182</v>
      </c>
      <c r="AU2039" s="265" t="s">
        <v>85</v>
      </c>
      <c r="AV2039" s="14" t="s">
        <v>85</v>
      </c>
      <c r="AW2039" s="14" t="s">
        <v>34</v>
      </c>
      <c r="AX2039" s="14" t="s">
        <v>76</v>
      </c>
      <c r="AY2039" s="265" t="s">
        <v>171</v>
      </c>
    </row>
    <row r="2040" s="14" customFormat="1">
      <c r="A2040" s="14"/>
      <c r="B2040" s="255"/>
      <c r="C2040" s="256"/>
      <c r="D2040" s="246" t="s">
        <v>182</v>
      </c>
      <c r="E2040" s="257" t="s">
        <v>1</v>
      </c>
      <c r="F2040" s="258" t="s">
        <v>2149</v>
      </c>
      <c r="G2040" s="256"/>
      <c r="H2040" s="259">
        <v>45.109999999999999</v>
      </c>
      <c r="I2040" s="260"/>
      <c r="J2040" s="256"/>
      <c r="K2040" s="256"/>
      <c r="L2040" s="261"/>
      <c r="M2040" s="262"/>
      <c r="N2040" s="263"/>
      <c r="O2040" s="263"/>
      <c r="P2040" s="263"/>
      <c r="Q2040" s="263"/>
      <c r="R2040" s="263"/>
      <c r="S2040" s="263"/>
      <c r="T2040" s="264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T2040" s="265" t="s">
        <v>182</v>
      </c>
      <c r="AU2040" s="265" t="s">
        <v>85</v>
      </c>
      <c r="AV2040" s="14" t="s">
        <v>85</v>
      </c>
      <c r="AW2040" s="14" t="s">
        <v>34</v>
      </c>
      <c r="AX2040" s="14" t="s">
        <v>76</v>
      </c>
      <c r="AY2040" s="265" t="s">
        <v>171</v>
      </c>
    </row>
    <row r="2041" s="14" customFormat="1">
      <c r="A2041" s="14"/>
      <c r="B2041" s="255"/>
      <c r="C2041" s="256"/>
      <c r="D2041" s="246" t="s">
        <v>182</v>
      </c>
      <c r="E2041" s="257" t="s">
        <v>1</v>
      </c>
      <c r="F2041" s="258" t="s">
        <v>2150</v>
      </c>
      <c r="G2041" s="256"/>
      <c r="H2041" s="259">
        <v>29.195</v>
      </c>
      <c r="I2041" s="260"/>
      <c r="J2041" s="256"/>
      <c r="K2041" s="256"/>
      <c r="L2041" s="261"/>
      <c r="M2041" s="262"/>
      <c r="N2041" s="263"/>
      <c r="O2041" s="263"/>
      <c r="P2041" s="263"/>
      <c r="Q2041" s="263"/>
      <c r="R2041" s="263"/>
      <c r="S2041" s="263"/>
      <c r="T2041" s="264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T2041" s="265" t="s">
        <v>182</v>
      </c>
      <c r="AU2041" s="265" t="s">
        <v>85</v>
      </c>
      <c r="AV2041" s="14" t="s">
        <v>85</v>
      </c>
      <c r="AW2041" s="14" t="s">
        <v>34</v>
      </c>
      <c r="AX2041" s="14" t="s">
        <v>76</v>
      </c>
      <c r="AY2041" s="265" t="s">
        <v>171</v>
      </c>
    </row>
    <row r="2042" s="2" customFormat="1" ht="16.5" customHeight="1">
      <c r="A2042" s="38"/>
      <c r="B2042" s="39"/>
      <c r="C2042" s="226" t="s">
        <v>2161</v>
      </c>
      <c r="D2042" s="226" t="s">
        <v>173</v>
      </c>
      <c r="E2042" s="227" t="s">
        <v>2162</v>
      </c>
      <c r="F2042" s="228" t="s">
        <v>2163</v>
      </c>
      <c r="G2042" s="229" t="s">
        <v>292</v>
      </c>
      <c r="H2042" s="230">
        <v>93.015000000000001</v>
      </c>
      <c r="I2042" s="231"/>
      <c r="J2042" s="232">
        <f>ROUND(I2042*H2042,2)</f>
        <v>0</v>
      </c>
      <c r="K2042" s="228" t="s">
        <v>177</v>
      </c>
      <c r="L2042" s="44"/>
      <c r="M2042" s="233" t="s">
        <v>1</v>
      </c>
      <c r="N2042" s="234" t="s">
        <v>41</v>
      </c>
      <c r="O2042" s="91"/>
      <c r="P2042" s="235">
        <f>O2042*H2042</f>
        <v>0</v>
      </c>
      <c r="Q2042" s="235">
        <v>0.00029999999999999997</v>
      </c>
      <c r="R2042" s="235">
        <f>Q2042*H2042</f>
        <v>0.027904499999999999</v>
      </c>
      <c r="S2042" s="235">
        <v>0</v>
      </c>
      <c r="T2042" s="236">
        <f>S2042*H2042</f>
        <v>0</v>
      </c>
      <c r="U2042" s="38"/>
      <c r="V2042" s="38"/>
      <c r="W2042" s="38"/>
      <c r="X2042" s="38"/>
      <c r="Y2042" s="38"/>
      <c r="Z2042" s="38"/>
      <c r="AA2042" s="38"/>
      <c r="AB2042" s="38"/>
      <c r="AC2042" s="38"/>
      <c r="AD2042" s="38"/>
      <c r="AE2042" s="38"/>
      <c r="AR2042" s="237" t="s">
        <v>272</v>
      </c>
      <c r="AT2042" s="237" t="s">
        <v>173</v>
      </c>
      <c r="AU2042" s="237" t="s">
        <v>85</v>
      </c>
      <c r="AY2042" s="17" t="s">
        <v>171</v>
      </c>
      <c r="BE2042" s="238">
        <f>IF(N2042="základní",J2042,0)</f>
        <v>0</v>
      </c>
      <c r="BF2042" s="238">
        <f>IF(N2042="snížená",J2042,0)</f>
        <v>0</v>
      </c>
      <c r="BG2042" s="238">
        <f>IF(N2042="zákl. přenesená",J2042,0)</f>
        <v>0</v>
      </c>
      <c r="BH2042" s="238">
        <f>IF(N2042="sníž. přenesená",J2042,0)</f>
        <v>0</v>
      </c>
      <c r="BI2042" s="238">
        <f>IF(N2042="nulová",J2042,0)</f>
        <v>0</v>
      </c>
      <c r="BJ2042" s="17" t="s">
        <v>83</v>
      </c>
      <c r="BK2042" s="238">
        <f>ROUND(I2042*H2042,2)</f>
        <v>0</v>
      </c>
      <c r="BL2042" s="17" t="s">
        <v>272</v>
      </c>
      <c r="BM2042" s="237" t="s">
        <v>2164</v>
      </c>
    </row>
    <row r="2043" s="2" customFormat="1">
      <c r="A2043" s="38"/>
      <c r="B2043" s="39"/>
      <c r="C2043" s="40"/>
      <c r="D2043" s="239" t="s">
        <v>180</v>
      </c>
      <c r="E2043" s="40"/>
      <c r="F2043" s="240" t="s">
        <v>2165</v>
      </c>
      <c r="G2043" s="40"/>
      <c r="H2043" s="40"/>
      <c r="I2043" s="241"/>
      <c r="J2043" s="40"/>
      <c r="K2043" s="40"/>
      <c r="L2043" s="44"/>
      <c r="M2043" s="242"/>
      <c r="N2043" s="243"/>
      <c r="O2043" s="91"/>
      <c r="P2043" s="91"/>
      <c r="Q2043" s="91"/>
      <c r="R2043" s="91"/>
      <c r="S2043" s="91"/>
      <c r="T2043" s="92"/>
      <c r="U2043" s="38"/>
      <c r="V2043" s="38"/>
      <c r="W2043" s="38"/>
      <c r="X2043" s="38"/>
      <c r="Y2043" s="38"/>
      <c r="Z2043" s="38"/>
      <c r="AA2043" s="38"/>
      <c r="AB2043" s="38"/>
      <c r="AC2043" s="38"/>
      <c r="AD2043" s="38"/>
      <c r="AE2043" s="38"/>
      <c r="AT2043" s="17" t="s">
        <v>180</v>
      </c>
      <c r="AU2043" s="17" t="s">
        <v>85</v>
      </c>
    </row>
    <row r="2044" s="13" customFormat="1">
      <c r="A2044" s="13"/>
      <c r="B2044" s="244"/>
      <c r="C2044" s="245"/>
      <c r="D2044" s="246" t="s">
        <v>182</v>
      </c>
      <c r="E2044" s="247" t="s">
        <v>1</v>
      </c>
      <c r="F2044" s="248" t="s">
        <v>183</v>
      </c>
      <c r="G2044" s="245"/>
      <c r="H2044" s="247" t="s">
        <v>1</v>
      </c>
      <c r="I2044" s="249"/>
      <c r="J2044" s="245"/>
      <c r="K2044" s="245"/>
      <c r="L2044" s="250"/>
      <c r="M2044" s="251"/>
      <c r="N2044" s="252"/>
      <c r="O2044" s="252"/>
      <c r="P2044" s="252"/>
      <c r="Q2044" s="252"/>
      <c r="R2044" s="252"/>
      <c r="S2044" s="252"/>
      <c r="T2044" s="25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T2044" s="254" t="s">
        <v>182</v>
      </c>
      <c r="AU2044" s="254" t="s">
        <v>85</v>
      </c>
      <c r="AV2044" s="13" t="s">
        <v>83</v>
      </c>
      <c r="AW2044" s="13" t="s">
        <v>34</v>
      </c>
      <c r="AX2044" s="13" t="s">
        <v>76</v>
      </c>
      <c r="AY2044" s="254" t="s">
        <v>171</v>
      </c>
    </row>
    <row r="2045" s="13" customFormat="1">
      <c r="A2045" s="13"/>
      <c r="B2045" s="244"/>
      <c r="C2045" s="245"/>
      <c r="D2045" s="246" t="s">
        <v>182</v>
      </c>
      <c r="E2045" s="247" t="s">
        <v>1</v>
      </c>
      <c r="F2045" s="248" t="s">
        <v>184</v>
      </c>
      <c r="G2045" s="245"/>
      <c r="H2045" s="247" t="s">
        <v>1</v>
      </c>
      <c r="I2045" s="249"/>
      <c r="J2045" s="245"/>
      <c r="K2045" s="245"/>
      <c r="L2045" s="250"/>
      <c r="M2045" s="251"/>
      <c r="N2045" s="252"/>
      <c r="O2045" s="252"/>
      <c r="P2045" s="252"/>
      <c r="Q2045" s="252"/>
      <c r="R2045" s="252"/>
      <c r="S2045" s="252"/>
      <c r="T2045" s="25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T2045" s="254" t="s">
        <v>182</v>
      </c>
      <c r="AU2045" s="254" t="s">
        <v>85</v>
      </c>
      <c r="AV2045" s="13" t="s">
        <v>83</v>
      </c>
      <c r="AW2045" s="13" t="s">
        <v>34</v>
      </c>
      <c r="AX2045" s="13" t="s">
        <v>76</v>
      </c>
      <c r="AY2045" s="254" t="s">
        <v>171</v>
      </c>
    </row>
    <row r="2046" s="14" customFormat="1">
      <c r="A2046" s="14"/>
      <c r="B2046" s="255"/>
      <c r="C2046" s="256"/>
      <c r="D2046" s="246" t="s">
        <v>182</v>
      </c>
      <c r="E2046" s="257" t="s">
        <v>1</v>
      </c>
      <c r="F2046" s="258" t="s">
        <v>2148</v>
      </c>
      <c r="G2046" s="256"/>
      <c r="H2046" s="259">
        <v>18.710000000000001</v>
      </c>
      <c r="I2046" s="260"/>
      <c r="J2046" s="256"/>
      <c r="K2046" s="256"/>
      <c r="L2046" s="261"/>
      <c r="M2046" s="262"/>
      <c r="N2046" s="263"/>
      <c r="O2046" s="263"/>
      <c r="P2046" s="263"/>
      <c r="Q2046" s="263"/>
      <c r="R2046" s="263"/>
      <c r="S2046" s="263"/>
      <c r="T2046" s="264"/>
      <c r="U2046" s="14"/>
      <c r="V2046" s="14"/>
      <c r="W2046" s="14"/>
      <c r="X2046" s="14"/>
      <c r="Y2046" s="14"/>
      <c r="Z2046" s="14"/>
      <c r="AA2046" s="14"/>
      <c r="AB2046" s="14"/>
      <c r="AC2046" s="14"/>
      <c r="AD2046" s="14"/>
      <c r="AE2046" s="14"/>
      <c r="AT2046" s="265" t="s">
        <v>182</v>
      </c>
      <c r="AU2046" s="265" t="s">
        <v>85</v>
      </c>
      <c r="AV2046" s="14" t="s">
        <v>85</v>
      </c>
      <c r="AW2046" s="14" t="s">
        <v>34</v>
      </c>
      <c r="AX2046" s="14" t="s">
        <v>76</v>
      </c>
      <c r="AY2046" s="265" t="s">
        <v>171</v>
      </c>
    </row>
    <row r="2047" s="14" customFormat="1">
      <c r="A2047" s="14"/>
      <c r="B2047" s="255"/>
      <c r="C2047" s="256"/>
      <c r="D2047" s="246" t="s">
        <v>182</v>
      </c>
      <c r="E2047" s="257" t="s">
        <v>1</v>
      </c>
      <c r="F2047" s="258" t="s">
        <v>2149</v>
      </c>
      <c r="G2047" s="256"/>
      <c r="H2047" s="259">
        <v>45.109999999999999</v>
      </c>
      <c r="I2047" s="260"/>
      <c r="J2047" s="256"/>
      <c r="K2047" s="256"/>
      <c r="L2047" s="261"/>
      <c r="M2047" s="262"/>
      <c r="N2047" s="263"/>
      <c r="O2047" s="263"/>
      <c r="P2047" s="263"/>
      <c r="Q2047" s="263"/>
      <c r="R2047" s="263"/>
      <c r="S2047" s="263"/>
      <c r="T2047" s="264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T2047" s="265" t="s">
        <v>182</v>
      </c>
      <c r="AU2047" s="265" t="s">
        <v>85</v>
      </c>
      <c r="AV2047" s="14" t="s">
        <v>85</v>
      </c>
      <c r="AW2047" s="14" t="s">
        <v>34</v>
      </c>
      <c r="AX2047" s="14" t="s">
        <v>76</v>
      </c>
      <c r="AY2047" s="265" t="s">
        <v>171</v>
      </c>
    </row>
    <row r="2048" s="14" customFormat="1">
      <c r="A2048" s="14"/>
      <c r="B2048" s="255"/>
      <c r="C2048" s="256"/>
      <c r="D2048" s="246" t="s">
        <v>182</v>
      </c>
      <c r="E2048" s="257" t="s">
        <v>1</v>
      </c>
      <c r="F2048" s="258" t="s">
        <v>2150</v>
      </c>
      <c r="G2048" s="256"/>
      <c r="H2048" s="259">
        <v>29.195</v>
      </c>
      <c r="I2048" s="260"/>
      <c r="J2048" s="256"/>
      <c r="K2048" s="256"/>
      <c r="L2048" s="261"/>
      <c r="M2048" s="262"/>
      <c r="N2048" s="263"/>
      <c r="O2048" s="263"/>
      <c r="P2048" s="263"/>
      <c r="Q2048" s="263"/>
      <c r="R2048" s="263"/>
      <c r="S2048" s="263"/>
      <c r="T2048" s="264"/>
      <c r="U2048" s="14"/>
      <c r="V2048" s="14"/>
      <c r="W2048" s="14"/>
      <c r="X2048" s="14"/>
      <c r="Y2048" s="14"/>
      <c r="Z2048" s="14"/>
      <c r="AA2048" s="14"/>
      <c r="AB2048" s="14"/>
      <c r="AC2048" s="14"/>
      <c r="AD2048" s="14"/>
      <c r="AE2048" s="14"/>
      <c r="AT2048" s="265" t="s">
        <v>182</v>
      </c>
      <c r="AU2048" s="265" t="s">
        <v>85</v>
      </c>
      <c r="AV2048" s="14" t="s">
        <v>85</v>
      </c>
      <c r="AW2048" s="14" t="s">
        <v>34</v>
      </c>
      <c r="AX2048" s="14" t="s">
        <v>76</v>
      </c>
      <c r="AY2048" s="265" t="s">
        <v>171</v>
      </c>
    </row>
    <row r="2049" s="2" customFormat="1" ht="37.8" customHeight="1">
      <c r="A2049" s="38"/>
      <c r="B2049" s="39"/>
      <c r="C2049" s="267" t="s">
        <v>2166</v>
      </c>
      <c r="D2049" s="267" t="s">
        <v>284</v>
      </c>
      <c r="E2049" s="268" t="s">
        <v>2167</v>
      </c>
      <c r="F2049" s="269" t="s">
        <v>2168</v>
      </c>
      <c r="G2049" s="270" t="s">
        <v>292</v>
      </c>
      <c r="H2049" s="271">
        <v>111.618</v>
      </c>
      <c r="I2049" s="272"/>
      <c r="J2049" s="273">
        <f>ROUND(I2049*H2049,2)</f>
        <v>0</v>
      </c>
      <c r="K2049" s="269" t="s">
        <v>177</v>
      </c>
      <c r="L2049" s="274"/>
      <c r="M2049" s="275" t="s">
        <v>1</v>
      </c>
      <c r="N2049" s="276" t="s">
        <v>41</v>
      </c>
      <c r="O2049" s="91"/>
      <c r="P2049" s="235">
        <f>O2049*H2049</f>
        <v>0</v>
      </c>
      <c r="Q2049" s="235">
        <v>0.0028999999999999998</v>
      </c>
      <c r="R2049" s="235">
        <f>Q2049*H2049</f>
        <v>0.32369219999999999</v>
      </c>
      <c r="S2049" s="235">
        <v>0</v>
      </c>
      <c r="T2049" s="236">
        <f>S2049*H2049</f>
        <v>0</v>
      </c>
      <c r="U2049" s="38"/>
      <c r="V2049" s="38"/>
      <c r="W2049" s="38"/>
      <c r="X2049" s="38"/>
      <c r="Y2049" s="38"/>
      <c r="Z2049" s="38"/>
      <c r="AA2049" s="38"/>
      <c r="AB2049" s="38"/>
      <c r="AC2049" s="38"/>
      <c r="AD2049" s="38"/>
      <c r="AE2049" s="38"/>
      <c r="AR2049" s="237" t="s">
        <v>381</v>
      </c>
      <c r="AT2049" s="237" t="s">
        <v>284</v>
      </c>
      <c r="AU2049" s="237" t="s">
        <v>85</v>
      </c>
      <c r="AY2049" s="17" t="s">
        <v>171</v>
      </c>
      <c r="BE2049" s="238">
        <f>IF(N2049="základní",J2049,0)</f>
        <v>0</v>
      </c>
      <c r="BF2049" s="238">
        <f>IF(N2049="snížená",J2049,0)</f>
        <v>0</v>
      </c>
      <c r="BG2049" s="238">
        <f>IF(N2049="zákl. přenesená",J2049,0)</f>
        <v>0</v>
      </c>
      <c r="BH2049" s="238">
        <f>IF(N2049="sníž. přenesená",J2049,0)</f>
        <v>0</v>
      </c>
      <c r="BI2049" s="238">
        <f>IF(N2049="nulová",J2049,0)</f>
        <v>0</v>
      </c>
      <c r="BJ2049" s="17" t="s">
        <v>83</v>
      </c>
      <c r="BK2049" s="238">
        <f>ROUND(I2049*H2049,2)</f>
        <v>0</v>
      </c>
      <c r="BL2049" s="17" t="s">
        <v>272</v>
      </c>
      <c r="BM2049" s="237" t="s">
        <v>2169</v>
      </c>
    </row>
    <row r="2050" s="14" customFormat="1">
      <c r="A2050" s="14"/>
      <c r="B2050" s="255"/>
      <c r="C2050" s="256"/>
      <c r="D2050" s="246" t="s">
        <v>182</v>
      </c>
      <c r="E2050" s="256"/>
      <c r="F2050" s="258" t="s">
        <v>2170</v>
      </c>
      <c r="G2050" s="256"/>
      <c r="H2050" s="259">
        <v>111.618</v>
      </c>
      <c r="I2050" s="260"/>
      <c r="J2050" s="256"/>
      <c r="K2050" s="256"/>
      <c r="L2050" s="261"/>
      <c r="M2050" s="262"/>
      <c r="N2050" s="263"/>
      <c r="O2050" s="263"/>
      <c r="P2050" s="263"/>
      <c r="Q2050" s="263"/>
      <c r="R2050" s="263"/>
      <c r="S2050" s="263"/>
      <c r="T2050" s="264"/>
      <c r="U2050" s="14"/>
      <c r="V2050" s="14"/>
      <c r="W2050" s="14"/>
      <c r="X2050" s="14"/>
      <c r="Y2050" s="14"/>
      <c r="Z2050" s="14"/>
      <c r="AA2050" s="14"/>
      <c r="AB2050" s="14"/>
      <c r="AC2050" s="14"/>
      <c r="AD2050" s="14"/>
      <c r="AE2050" s="14"/>
      <c r="AT2050" s="265" t="s">
        <v>182</v>
      </c>
      <c r="AU2050" s="265" t="s">
        <v>85</v>
      </c>
      <c r="AV2050" s="14" t="s">
        <v>85</v>
      </c>
      <c r="AW2050" s="14" t="s">
        <v>4</v>
      </c>
      <c r="AX2050" s="14" t="s">
        <v>83</v>
      </c>
      <c r="AY2050" s="265" t="s">
        <v>171</v>
      </c>
    </row>
    <row r="2051" s="2" customFormat="1" ht="24.15" customHeight="1">
      <c r="A2051" s="38"/>
      <c r="B2051" s="39"/>
      <c r="C2051" s="226" t="s">
        <v>2171</v>
      </c>
      <c r="D2051" s="226" t="s">
        <v>173</v>
      </c>
      <c r="E2051" s="227" t="s">
        <v>2172</v>
      </c>
      <c r="F2051" s="228" t="s">
        <v>2173</v>
      </c>
      <c r="G2051" s="229" t="s">
        <v>438</v>
      </c>
      <c r="H2051" s="230">
        <v>163.13399999999999</v>
      </c>
      <c r="I2051" s="231"/>
      <c r="J2051" s="232">
        <f>ROUND(I2051*H2051,2)</f>
        <v>0</v>
      </c>
      <c r="K2051" s="228" t="s">
        <v>177</v>
      </c>
      <c r="L2051" s="44"/>
      <c r="M2051" s="233" t="s">
        <v>1</v>
      </c>
      <c r="N2051" s="234" t="s">
        <v>41</v>
      </c>
      <c r="O2051" s="91"/>
      <c r="P2051" s="235">
        <f>O2051*H2051</f>
        <v>0</v>
      </c>
      <c r="Q2051" s="235">
        <v>2.0000000000000002E-05</v>
      </c>
      <c r="R2051" s="235">
        <f>Q2051*H2051</f>
        <v>0.00326268</v>
      </c>
      <c r="S2051" s="235">
        <v>0</v>
      </c>
      <c r="T2051" s="236">
        <f>S2051*H2051</f>
        <v>0</v>
      </c>
      <c r="U2051" s="38"/>
      <c r="V2051" s="38"/>
      <c r="W2051" s="38"/>
      <c r="X2051" s="38"/>
      <c r="Y2051" s="38"/>
      <c r="Z2051" s="38"/>
      <c r="AA2051" s="38"/>
      <c r="AB2051" s="38"/>
      <c r="AC2051" s="38"/>
      <c r="AD2051" s="38"/>
      <c r="AE2051" s="38"/>
      <c r="AR2051" s="237" t="s">
        <v>272</v>
      </c>
      <c r="AT2051" s="237" t="s">
        <v>173</v>
      </c>
      <c r="AU2051" s="237" t="s">
        <v>85</v>
      </c>
      <c r="AY2051" s="17" t="s">
        <v>171</v>
      </c>
      <c r="BE2051" s="238">
        <f>IF(N2051="základní",J2051,0)</f>
        <v>0</v>
      </c>
      <c r="BF2051" s="238">
        <f>IF(N2051="snížená",J2051,0)</f>
        <v>0</v>
      </c>
      <c r="BG2051" s="238">
        <f>IF(N2051="zákl. přenesená",J2051,0)</f>
        <v>0</v>
      </c>
      <c r="BH2051" s="238">
        <f>IF(N2051="sníž. přenesená",J2051,0)</f>
        <v>0</v>
      </c>
      <c r="BI2051" s="238">
        <f>IF(N2051="nulová",J2051,0)</f>
        <v>0</v>
      </c>
      <c r="BJ2051" s="17" t="s">
        <v>83</v>
      </c>
      <c r="BK2051" s="238">
        <f>ROUND(I2051*H2051,2)</f>
        <v>0</v>
      </c>
      <c r="BL2051" s="17" t="s">
        <v>272</v>
      </c>
      <c r="BM2051" s="237" t="s">
        <v>2174</v>
      </c>
    </row>
    <row r="2052" s="2" customFormat="1">
      <c r="A2052" s="38"/>
      <c r="B2052" s="39"/>
      <c r="C2052" s="40"/>
      <c r="D2052" s="239" t="s">
        <v>180</v>
      </c>
      <c r="E2052" s="40"/>
      <c r="F2052" s="240" t="s">
        <v>2175</v>
      </c>
      <c r="G2052" s="40"/>
      <c r="H2052" s="40"/>
      <c r="I2052" s="241"/>
      <c r="J2052" s="40"/>
      <c r="K2052" s="40"/>
      <c r="L2052" s="44"/>
      <c r="M2052" s="242"/>
      <c r="N2052" s="243"/>
      <c r="O2052" s="91"/>
      <c r="P2052" s="91"/>
      <c r="Q2052" s="91"/>
      <c r="R2052" s="91"/>
      <c r="S2052" s="91"/>
      <c r="T2052" s="92"/>
      <c r="U2052" s="38"/>
      <c r="V2052" s="38"/>
      <c r="W2052" s="38"/>
      <c r="X2052" s="38"/>
      <c r="Y2052" s="38"/>
      <c r="Z2052" s="38"/>
      <c r="AA2052" s="38"/>
      <c r="AB2052" s="38"/>
      <c r="AC2052" s="38"/>
      <c r="AD2052" s="38"/>
      <c r="AE2052" s="38"/>
      <c r="AT2052" s="17" t="s">
        <v>180</v>
      </c>
      <c r="AU2052" s="17" t="s">
        <v>85</v>
      </c>
    </row>
    <row r="2053" s="13" customFormat="1">
      <c r="A2053" s="13"/>
      <c r="B2053" s="244"/>
      <c r="C2053" s="245"/>
      <c r="D2053" s="246" t="s">
        <v>182</v>
      </c>
      <c r="E2053" s="247" t="s">
        <v>1</v>
      </c>
      <c r="F2053" s="248" t="s">
        <v>2055</v>
      </c>
      <c r="G2053" s="245"/>
      <c r="H2053" s="247" t="s">
        <v>1</v>
      </c>
      <c r="I2053" s="249"/>
      <c r="J2053" s="245"/>
      <c r="K2053" s="245"/>
      <c r="L2053" s="250"/>
      <c r="M2053" s="251"/>
      <c r="N2053" s="252"/>
      <c r="O2053" s="252"/>
      <c r="P2053" s="252"/>
      <c r="Q2053" s="252"/>
      <c r="R2053" s="252"/>
      <c r="S2053" s="252"/>
      <c r="T2053" s="25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T2053" s="254" t="s">
        <v>182</v>
      </c>
      <c r="AU2053" s="254" t="s">
        <v>85</v>
      </c>
      <c r="AV2053" s="13" t="s">
        <v>83</v>
      </c>
      <c r="AW2053" s="13" t="s">
        <v>34</v>
      </c>
      <c r="AX2053" s="13" t="s">
        <v>76</v>
      </c>
      <c r="AY2053" s="254" t="s">
        <v>171</v>
      </c>
    </row>
    <row r="2054" s="13" customFormat="1">
      <c r="A2054" s="13"/>
      <c r="B2054" s="244"/>
      <c r="C2054" s="245"/>
      <c r="D2054" s="246" t="s">
        <v>182</v>
      </c>
      <c r="E2054" s="247" t="s">
        <v>1</v>
      </c>
      <c r="F2054" s="248" t="s">
        <v>184</v>
      </c>
      <c r="G2054" s="245"/>
      <c r="H2054" s="247" t="s">
        <v>1</v>
      </c>
      <c r="I2054" s="249"/>
      <c r="J2054" s="245"/>
      <c r="K2054" s="245"/>
      <c r="L2054" s="250"/>
      <c r="M2054" s="251"/>
      <c r="N2054" s="252"/>
      <c r="O2054" s="252"/>
      <c r="P2054" s="252"/>
      <c r="Q2054" s="252"/>
      <c r="R2054" s="252"/>
      <c r="S2054" s="252"/>
      <c r="T2054" s="25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T2054" s="254" t="s">
        <v>182</v>
      </c>
      <c r="AU2054" s="254" t="s">
        <v>85</v>
      </c>
      <c r="AV2054" s="13" t="s">
        <v>83</v>
      </c>
      <c r="AW2054" s="13" t="s">
        <v>34</v>
      </c>
      <c r="AX2054" s="13" t="s">
        <v>76</v>
      </c>
      <c r="AY2054" s="254" t="s">
        <v>171</v>
      </c>
    </row>
    <row r="2055" s="14" customFormat="1">
      <c r="A2055" s="14"/>
      <c r="B2055" s="255"/>
      <c r="C2055" s="256"/>
      <c r="D2055" s="246" t="s">
        <v>182</v>
      </c>
      <c r="E2055" s="257" t="s">
        <v>1</v>
      </c>
      <c r="F2055" s="258" t="s">
        <v>2176</v>
      </c>
      <c r="G2055" s="256"/>
      <c r="H2055" s="259">
        <v>148.82400000000001</v>
      </c>
      <c r="I2055" s="260"/>
      <c r="J2055" s="256"/>
      <c r="K2055" s="256"/>
      <c r="L2055" s="261"/>
      <c r="M2055" s="262"/>
      <c r="N2055" s="263"/>
      <c r="O2055" s="263"/>
      <c r="P2055" s="263"/>
      <c r="Q2055" s="263"/>
      <c r="R2055" s="263"/>
      <c r="S2055" s="263"/>
      <c r="T2055" s="264"/>
      <c r="U2055" s="14"/>
      <c r="V2055" s="14"/>
      <c r="W2055" s="14"/>
      <c r="X2055" s="14"/>
      <c r="Y2055" s="14"/>
      <c r="Z2055" s="14"/>
      <c r="AA2055" s="14"/>
      <c r="AB2055" s="14"/>
      <c r="AC2055" s="14"/>
      <c r="AD2055" s="14"/>
      <c r="AE2055" s="14"/>
      <c r="AT2055" s="265" t="s">
        <v>182</v>
      </c>
      <c r="AU2055" s="265" t="s">
        <v>85</v>
      </c>
      <c r="AV2055" s="14" t="s">
        <v>85</v>
      </c>
      <c r="AW2055" s="14" t="s">
        <v>34</v>
      </c>
      <c r="AX2055" s="14" t="s">
        <v>76</v>
      </c>
      <c r="AY2055" s="265" t="s">
        <v>171</v>
      </c>
    </row>
    <row r="2056" s="14" customFormat="1">
      <c r="A2056" s="14"/>
      <c r="B2056" s="255"/>
      <c r="C2056" s="256"/>
      <c r="D2056" s="246" t="s">
        <v>182</v>
      </c>
      <c r="E2056" s="257" t="s">
        <v>1</v>
      </c>
      <c r="F2056" s="258" t="s">
        <v>2177</v>
      </c>
      <c r="G2056" s="256"/>
      <c r="H2056" s="259">
        <v>14.310000000000001</v>
      </c>
      <c r="I2056" s="260"/>
      <c r="J2056" s="256"/>
      <c r="K2056" s="256"/>
      <c r="L2056" s="261"/>
      <c r="M2056" s="262"/>
      <c r="N2056" s="263"/>
      <c r="O2056" s="263"/>
      <c r="P2056" s="263"/>
      <c r="Q2056" s="263"/>
      <c r="R2056" s="263"/>
      <c r="S2056" s="263"/>
      <c r="T2056" s="264"/>
      <c r="U2056" s="14"/>
      <c r="V2056" s="14"/>
      <c r="W2056" s="14"/>
      <c r="X2056" s="14"/>
      <c r="Y2056" s="14"/>
      <c r="Z2056" s="14"/>
      <c r="AA2056" s="14"/>
      <c r="AB2056" s="14"/>
      <c r="AC2056" s="14"/>
      <c r="AD2056" s="14"/>
      <c r="AE2056" s="14"/>
      <c r="AT2056" s="265" t="s">
        <v>182</v>
      </c>
      <c r="AU2056" s="265" t="s">
        <v>85</v>
      </c>
      <c r="AV2056" s="14" t="s">
        <v>85</v>
      </c>
      <c r="AW2056" s="14" t="s">
        <v>34</v>
      </c>
      <c r="AX2056" s="14" t="s">
        <v>76</v>
      </c>
      <c r="AY2056" s="265" t="s">
        <v>171</v>
      </c>
    </row>
    <row r="2057" s="2" customFormat="1" ht="16.5" customHeight="1">
      <c r="A2057" s="38"/>
      <c r="B2057" s="39"/>
      <c r="C2057" s="226" t="s">
        <v>2178</v>
      </c>
      <c r="D2057" s="226" t="s">
        <v>173</v>
      </c>
      <c r="E2057" s="227" t="s">
        <v>2179</v>
      </c>
      <c r="F2057" s="228" t="s">
        <v>2180</v>
      </c>
      <c r="G2057" s="229" t="s">
        <v>438</v>
      </c>
      <c r="H2057" s="230">
        <v>71.549999999999997</v>
      </c>
      <c r="I2057" s="231"/>
      <c r="J2057" s="232">
        <f>ROUND(I2057*H2057,2)</f>
        <v>0</v>
      </c>
      <c r="K2057" s="228" t="s">
        <v>177</v>
      </c>
      <c r="L2057" s="44"/>
      <c r="M2057" s="233" t="s">
        <v>1</v>
      </c>
      <c r="N2057" s="234" t="s">
        <v>41</v>
      </c>
      <c r="O2057" s="91"/>
      <c r="P2057" s="235">
        <f>O2057*H2057</f>
        <v>0</v>
      </c>
      <c r="Q2057" s="235">
        <v>3.0000000000000001E-05</v>
      </c>
      <c r="R2057" s="235">
        <f>Q2057*H2057</f>
        <v>0.0021465</v>
      </c>
      <c r="S2057" s="235">
        <v>0</v>
      </c>
      <c r="T2057" s="236">
        <f>S2057*H2057</f>
        <v>0</v>
      </c>
      <c r="U2057" s="38"/>
      <c r="V2057" s="38"/>
      <c r="W2057" s="38"/>
      <c r="X2057" s="38"/>
      <c r="Y2057" s="38"/>
      <c r="Z2057" s="38"/>
      <c r="AA2057" s="38"/>
      <c r="AB2057" s="38"/>
      <c r="AC2057" s="38"/>
      <c r="AD2057" s="38"/>
      <c r="AE2057" s="38"/>
      <c r="AR2057" s="237" t="s">
        <v>272</v>
      </c>
      <c r="AT2057" s="237" t="s">
        <v>173</v>
      </c>
      <c r="AU2057" s="237" t="s">
        <v>85</v>
      </c>
      <c r="AY2057" s="17" t="s">
        <v>171</v>
      </c>
      <c r="BE2057" s="238">
        <f>IF(N2057="základní",J2057,0)</f>
        <v>0</v>
      </c>
      <c r="BF2057" s="238">
        <f>IF(N2057="snížená",J2057,0)</f>
        <v>0</v>
      </c>
      <c r="BG2057" s="238">
        <f>IF(N2057="zákl. přenesená",J2057,0)</f>
        <v>0</v>
      </c>
      <c r="BH2057" s="238">
        <f>IF(N2057="sníž. přenesená",J2057,0)</f>
        <v>0</v>
      </c>
      <c r="BI2057" s="238">
        <f>IF(N2057="nulová",J2057,0)</f>
        <v>0</v>
      </c>
      <c r="BJ2057" s="17" t="s">
        <v>83</v>
      </c>
      <c r="BK2057" s="238">
        <f>ROUND(I2057*H2057,2)</f>
        <v>0</v>
      </c>
      <c r="BL2057" s="17" t="s">
        <v>272</v>
      </c>
      <c r="BM2057" s="237" t="s">
        <v>2181</v>
      </c>
    </row>
    <row r="2058" s="2" customFormat="1">
      <c r="A2058" s="38"/>
      <c r="B2058" s="39"/>
      <c r="C2058" s="40"/>
      <c r="D2058" s="239" t="s">
        <v>180</v>
      </c>
      <c r="E2058" s="40"/>
      <c r="F2058" s="240" t="s">
        <v>2182</v>
      </c>
      <c r="G2058" s="40"/>
      <c r="H2058" s="40"/>
      <c r="I2058" s="241"/>
      <c r="J2058" s="40"/>
      <c r="K2058" s="40"/>
      <c r="L2058" s="44"/>
      <c r="M2058" s="242"/>
      <c r="N2058" s="243"/>
      <c r="O2058" s="91"/>
      <c r="P2058" s="91"/>
      <c r="Q2058" s="91"/>
      <c r="R2058" s="91"/>
      <c r="S2058" s="91"/>
      <c r="T2058" s="92"/>
      <c r="U2058" s="38"/>
      <c r="V2058" s="38"/>
      <c r="W2058" s="38"/>
      <c r="X2058" s="38"/>
      <c r="Y2058" s="38"/>
      <c r="Z2058" s="38"/>
      <c r="AA2058" s="38"/>
      <c r="AB2058" s="38"/>
      <c r="AC2058" s="38"/>
      <c r="AD2058" s="38"/>
      <c r="AE2058" s="38"/>
      <c r="AT2058" s="17" t="s">
        <v>180</v>
      </c>
      <c r="AU2058" s="17" t="s">
        <v>85</v>
      </c>
    </row>
    <row r="2059" s="13" customFormat="1">
      <c r="A2059" s="13"/>
      <c r="B2059" s="244"/>
      <c r="C2059" s="245"/>
      <c r="D2059" s="246" t="s">
        <v>182</v>
      </c>
      <c r="E2059" s="247" t="s">
        <v>1</v>
      </c>
      <c r="F2059" s="248" t="s">
        <v>183</v>
      </c>
      <c r="G2059" s="245"/>
      <c r="H2059" s="247" t="s">
        <v>1</v>
      </c>
      <c r="I2059" s="249"/>
      <c r="J2059" s="245"/>
      <c r="K2059" s="245"/>
      <c r="L2059" s="250"/>
      <c r="M2059" s="251"/>
      <c r="N2059" s="252"/>
      <c r="O2059" s="252"/>
      <c r="P2059" s="252"/>
      <c r="Q2059" s="252"/>
      <c r="R2059" s="252"/>
      <c r="S2059" s="252"/>
      <c r="T2059" s="25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T2059" s="254" t="s">
        <v>182</v>
      </c>
      <c r="AU2059" s="254" t="s">
        <v>85</v>
      </c>
      <c r="AV2059" s="13" t="s">
        <v>83</v>
      </c>
      <c r="AW2059" s="13" t="s">
        <v>34</v>
      </c>
      <c r="AX2059" s="13" t="s">
        <v>76</v>
      </c>
      <c r="AY2059" s="254" t="s">
        <v>171</v>
      </c>
    </row>
    <row r="2060" s="13" customFormat="1">
      <c r="A2060" s="13"/>
      <c r="B2060" s="244"/>
      <c r="C2060" s="245"/>
      <c r="D2060" s="246" t="s">
        <v>182</v>
      </c>
      <c r="E2060" s="247" t="s">
        <v>1</v>
      </c>
      <c r="F2060" s="248" t="s">
        <v>184</v>
      </c>
      <c r="G2060" s="245"/>
      <c r="H2060" s="247" t="s">
        <v>1</v>
      </c>
      <c r="I2060" s="249"/>
      <c r="J2060" s="245"/>
      <c r="K2060" s="245"/>
      <c r="L2060" s="250"/>
      <c r="M2060" s="251"/>
      <c r="N2060" s="252"/>
      <c r="O2060" s="252"/>
      <c r="P2060" s="252"/>
      <c r="Q2060" s="252"/>
      <c r="R2060" s="252"/>
      <c r="S2060" s="252"/>
      <c r="T2060" s="25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T2060" s="254" t="s">
        <v>182</v>
      </c>
      <c r="AU2060" s="254" t="s">
        <v>85</v>
      </c>
      <c r="AV2060" s="13" t="s">
        <v>83</v>
      </c>
      <c r="AW2060" s="13" t="s">
        <v>34</v>
      </c>
      <c r="AX2060" s="13" t="s">
        <v>76</v>
      </c>
      <c r="AY2060" s="254" t="s">
        <v>171</v>
      </c>
    </row>
    <row r="2061" s="14" customFormat="1">
      <c r="A2061" s="14"/>
      <c r="B2061" s="255"/>
      <c r="C2061" s="256"/>
      <c r="D2061" s="246" t="s">
        <v>182</v>
      </c>
      <c r="E2061" s="257" t="s">
        <v>1</v>
      </c>
      <c r="F2061" s="258" t="s">
        <v>2183</v>
      </c>
      <c r="G2061" s="256"/>
      <c r="H2061" s="259">
        <v>17.800000000000001</v>
      </c>
      <c r="I2061" s="260"/>
      <c r="J2061" s="256"/>
      <c r="K2061" s="256"/>
      <c r="L2061" s="261"/>
      <c r="M2061" s="262"/>
      <c r="N2061" s="263"/>
      <c r="O2061" s="263"/>
      <c r="P2061" s="263"/>
      <c r="Q2061" s="263"/>
      <c r="R2061" s="263"/>
      <c r="S2061" s="263"/>
      <c r="T2061" s="264"/>
      <c r="U2061" s="14"/>
      <c r="V2061" s="14"/>
      <c r="W2061" s="14"/>
      <c r="X2061" s="14"/>
      <c r="Y2061" s="14"/>
      <c r="Z2061" s="14"/>
      <c r="AA2061" s="14"/>
      <c r="AB2061" s="14"/>
      <c r="AC2061" s="14"/>
      <c r="AD2061" s="14"/>
      <c r="AE2061" s="14"/>
      <c r="AT2061" s="265" t="s">
        <v>182</v>
      </c>
      <c r="AU2061" s="265" t="s">
        <v>85</v>
      </c>
      <c r="AV2061" s="14" t="s">
        <v>85</v>
      </c>
      <c r="AW2061" s="14" t="s">
        <v>34</v>
      </c>
      <c r="AX2061" s="14" t="s">
        <v>76</v>
      </c>
      <c r="AY2061" s="265" t="s">
        <v>171</v>
      </c>
    </row>
    <row r="2062" s="14" customFormat="1">
      <c r="A2062" s="14"/>
      <c r="B2062" s="255"/>
      <c r="C2062" s="256"/>
      <c r="D2062" s="246" t="s">
        <v>182</v>
      </c>
      <c r="E2062" s="257" t="s">
        <v>1</v>
      </c>
      <c r="F2062" s="258" t="s">
        <v>2184</v>
      </c>
      <c r="G2062" s="256"/>
      <c r="H2062" s="259">
        <v>27.300000000000001</v>
      </c>
      <c r="I2062" s="260"/>
      <c r="J2062" s="256"/>
      <c r="K2062" s="256"/>
      <c r="L2062" s="261"/>
      <c r="M2062" s="262"/>
      <c r="N2062" s="263"/>
      <c r="O2062" s="263"/>
      <c r="P2062" s="263"/>
      <c r="Q2062" s="263"/>
      <c r="R2062" s="263"/>
      <c r="S2062" s="263"/>
      <c r="T2062" s="264"/>
      <c r="U2062" s="14"/>
      <c r="V2062" s="14"/>
      <c r="W2062" s="14"/>
      <c r="X2062" s="14"/>
      <c r="Y2062" s="14"/>
      <c r="Z2062" s="14"/>
      <c r="AA2062" s="14"/>
      <c r="AB2062" s="14"/>
      <c r="AC2062" s="14"/>
      <c r="AD2062" s="14"/>
      <c r="AE2062" s="14"/>
      <c r="AT2062" s="265" t="s">
        <v>182</v>
      </c>
      <c r="AU2062" s="265" t="s">
        <v>85</v>
      </c>
      <c r="AV2062" s="14" t="s">
        <v>85</v>
      </c>
      <c r="AW2062" s="14" t="s">
        <v>34</v>
      </c>
      <c r="AX2062" s="14" t="s">
        <v>76</v>
      </c>
      <c r="AY2062" s="265" t="s">
        <v>171</v>
      </c>
    </row>
    <row r="2063" s="14" customFormat="1">
      <c r="A2063" s="14"/>
      <c r="B2063" s="255"/>
      <c r="C2063" s="256"/>
      <c r="D2063" s="246" t="s">
        <v>182</v>
      </c>
      <c r="E2063" s="257" t="s">
        <v>1</v>
      </c>
      <c r="F2063" s="258" t="s">
        <v>2185</v>
      </c>
      <c r="G2063" s="256"/>
      <c r="H2063" s="259">
        <v>26.449999999999999</v>
      </c>
      <c r="I2063" s="260"/>
      <c r="J2063" s="256"/>
      <c r="K2063" s="256"/>
      <c r="L2063" s="261"/>
      <c r="M2063" s="262"/>
      <c r="N2063" s="263"/>
      <c r="O2063" s="263"/>
      <c r="P2063" s="263"/>
      <c r="Q2063" s="263"/>
      <c r="R2063" s="263"/>
      <c r="S2063" s="263"/>
      <c r="T2063" s="264"/>
      <c r="U2063" s="14"/>
      <c r="V2063" s="14"/>
      <c r="W2063" s="14"/>
      <c r="X2063" s="14"/>
      <c r="Y2063" s="14"/>
      <c r="Z2063" s="14"/>
      <c r="AA2063" s="14"/>
      <c r="AB2063" s="14"/>
      <c r="AC2063" s="14"/>
      <c r="AD2063" s="14"/>
      <c r="AE2063" s="14"/>
      <c r="AT2063" s="265" t="s">
        <v>182</v>
      </c>
      <c r="AU2063" s="265" t="s">
        <v>85</v>
      </c>
      <c r="AV2063" s="14" t="s">
        <v>85</v>
      </c>
      <c r="AW2063" s="14" t="s">
        <v>34</v>
      </c>
      <c r="AX2063" s="14" t="s">
        <v>76</v>
      </c>
      <c r="AY2063" s="265" t="s">
        <v>171</v>
      </c>
    </row>
    <row r="2064" s="2" customFormat="1" ht="16.5" customHeight="1">
      <c r="A2064" s="38"/>
      <c r="B2064" s="39"/>
      <c r="C2064" s="267" t="s">
        <v>2186</v>
      </c>
      <c r="D2064" s="267" t="s">
        <v>284</v>
      </c>
      <c r="E2064" s="268" t="s">
        <v>2187</v>
      </c>
      <c r="F2064" s="269" t="s">
        <v>2188</v>
      </c>
      <c r="G2064" s="270" t="s">
        <v>438</v>
      </c>
      <c r="H2064" s="271">
        <v>75.128</v>
      </c>
      <c r="I2064" s="272"/>
      <c r="J2064" s="273">
        <f>ROUND(I2064*H2064,2)</f>
        <v>0</v>
      </c>
      <c r="K2064" s="269" t="s">
        <v>177</v>
      </c>
      <c r="L2064" s="274"/>
      <c r="M2064" s="275" t="s">
        <v>1</v>
      </c>
      <c r="N2064" s="276" t="s">
        <v>41</v>
      </c>
      <c r="O2064" s="91"/>
      <c r="P2064" s="235">
        <f>O2064*H2064</f>
        <v>0</v>
      </c>
      <c r="Q2064" s="235">
        <v>0.00027</v>
      </c>
      <c r="R2064" s="235">
        <f>Q2064*H2064</f>
        <v>0.02028456</v>
      </c>
      <c r="S2064" s="235">
        <v>0</v>
      </c>
      <c r="T2064" s="236">
        <f>S2064*H2064</f>
        <v>0</v>
      </c>
      <c r="U2064" s="38"/>
      <c r="V2064" s="38"/>
      <c r="W2064" s="38"/>
      <c r="X2064" s="38"/>
      <c r="Y2064" s="38"/>
      <c r="Z2064" s="38"/>
      <c r="AA2064" s="38"/>
      <c r="AB2064" s="38"/>
      <c r="AC2064" s="38"/>
      <c r="AD2064" s="38"/>
      <c r="AE2064" s="38"/>
      <c r="AR2064" s="237" t="s">
        <v>381</v>
      </c>
      <c r="AT2064" s="237" t="s">
        <v>284</v>
      </c>
      <c r="AU2064" s="237" t="s">
        <v>85</v>
      </c>
      <c r="AY2064" s="17" t="s">
        <v>171</v>
      </c>
      <c r="BE2064" s="238">
        <f>IF(N2064="základní",J2064,0)</f>
        <v>0</v>
      </c>
      <c r="BF2064" s="238">
        <f>IF(N2064="snížená",J2064,0)</f>
        <v>0</v>
      </c>
      <c r="BG2064" s="238">
        <f>IF(N2064="zákl. přenesená",J2064,0)</f>
        <v>0</v>
      </c>
      <c r="BH2064" s="238">
        <f>IF(N2064="sníž. přenesená",J2064,0)</f>
        <v>0</v>
      </c>
      <c r="BI2064" s="238">
        <f>IF(N2064="nulová",J2064,0)</f>
        <v>0</v>
      </c>
      <c r="BJ2064" s="17" t="s">
        <v>83</v>
      </c>
      <c r="BK2064" s="238">
        <f>ROUND(I2064*H2064,2)</f>
        <v>0</v>
      </c>
      <c r="BL2064" s="17" t="s">
        <v>272</v>
      </c>
      <c r="BM2064" s="237" t="s">
        <v>2189</v>
      </c>
    </row>
    <row r="2065" s="14" customFormat="1">
      <c r="A2065" s="14"/>
      <c r="B2065" s="255"/>
      <c r="C2065" s="256"/>
      <c r="D2065" s="246" t="s">
        <v>182</v>
      </c>
      <c r="E2065" s="256"/>
      <c r="F2065" s="258" t="s">
        <v>2190</v>
      </c>
      <c r="G2065" s="256"/>
      <c r="H2065" s="259">
        <v>75.128</v>
      </c>
      <c r="I2065" s="260"/>
      <c r="J2065" s="256"/>
      <c r="K2065" s="256"/>
      <c r="L2065" s="261"/>
      <c r="M2065" s="262"/>
      <c r="N2065" s="263"/>
      <c r="O2065" s="263"/>
      <c r="P2065" s="263"/>
      <c r="Q2065" s="263"/>
      <c r="R2065" s="263"/>
      <c r="S2065" s="263"/>
      <c r="T2065" s="264"/>
      <c r="U2065" s="14"/>
      <c r="V2065" s="14"/>
      <c r="W2065" s="14"/>
      <c r="X2065" s="14"/>
      <c r="Y2065" s="14"/>
      <c r="Z2065" s="14"/>
      <c r="AA2065" s="14"/>
      <c r="AB2065" s="14"/>
      <c r="AC2065" s="14"/>
      <c r="AD2065" s="14"/>
      <c r="AE2065" s="14"/>
      <c r="AT2065" s="265" t="s">
        <v>182</v>
      </c>
      <c r="AU2065" s="265" t="s">
        <v>85</v>
      </c>
      <c r="AV2065" s="14" t="s">
        <v>85</v>
      </c>
      <c r="AW2065" s="14" t="s">
        <v>4</v>
      </c>
      <c r="AX2065" s="14" t="s">
        <v>83</v>
      </c>
      <c r="AY2065" s="265" t="s">
        <v>171</v>
      </c>
    </row>
    <row r="2066" s="2" customFormat="1" ht="16.5" customHeight="1">
      <c r="A2066" s="38"/>
      <c r="B2066" s="39"/>
      <c r="C2066" s="226" t="s">
        <v>2191</v>
      </c>
      <c r="D2066" s="226" t="s">
        <v>173</v>
      </c>
      <c r="E2066" s="227" t="s">
        <v>2192</v>
      </c>
      <c r="F2066" s="228" t="s">
        <v>2193</v>
      </c>
      <c r="G2066" s="229" t="s">
        <v>438</v>
      </c>
      <c r="H2066" s="230">
        <v>71.549999999999997</v>
      </c>
      <c r="I2066" s="231"/>
      <c r="J2066" s="232">
        <f>ROUND(I2066*H2066,2)</f>
        <v>0</v>
      </c>
      <c r="K2066" s="228" t="s">
        <v>177</v>
      </c>
      <c r="L2066" s="44"/>
      <c r="M2066" s="233" t="s">
        <v>1</v>
      </c>
      <c r="N2066" s="234" t="s">
        <v>41</v>
      </c>
      <c r="O2066" s="91"/>
      <c r="P2066" s="235">
        <f>O2066*H2066</f>
        <v>0</v>
      </c>
      <c r="Q2066" s="235">
        <v>9.0000000000000006E-05</v>
      </c>
      <c r="R2066" s="235">
        <f>Q2066*H2066</f>
        <v>0.0064394999999999999</v>
      </c>
      <c r="S2066" s="235">
        <v>0</v>
      </c>
      <c r="T2066" s="236">
        <f>S2066*H2066</f>
        <v>0</v>
      </c>
      <c r="U2066" s="38"/>
      <c r="V2066" s="38"/>
      <c r="W2066" s="38"/>
      <c r="X2066" s="38"/>
      <c r="Y2066" s="38"/>
      <c r="Z2066" s="38"/>
      <c r="AA2066" s="38"/>
      <c r="AB2066" s="38"/>
      <c r="AC2066" s="38"/>
      <c r="AD2066" s="38"/>
      <c r="AE2066" s="38"/>
      <c r="AR2066" s="237" t="s">
        <v>272</v>
      </c>
      <c r="AT2066" s="237" t="s">
        <v>173</v>
      </c>
      <c r="AU2066" s="237" t="s">
        <v>85</v>
      </c>
      <c r="AY2066" s="17" t="s">
        <v>171</v>
      </c>
      <c r="BE2066" s="238">
        <f>IF(N2066="základní",J2066,0)</f>
        <v>0</v>
      </c>
      <c r="BF2066" s="238">
        <f>IF(N2066="snížená",J2066,0)</f>
        <v>0</v>
      </c>
      <c r="BG2066" s="238">
        <f>IF(N2066="zákl. přenesená",J2066,0)</f>
        <v>0</v>
      </c>
      <c r="BH2066" s="238">
        <f>IF(N2066="sníž. přenesená",J2066,0)</f>
        <v>0</v>
      </c>
      <c r="BI2066" s="238">
        <f>IF(N2066="nulová",J2066,0)</f>
        <v>0</v>
      </c>
      <c r="BJ2066" s="17" t="s">
        <v>83</v>
      </c>
      <c r="BK2066" s="238">
        <f>ROUND(I2066*H2066,2)</f>
        <v>0</v>
      </c>
      <c r="BL2066" s="17" t="s">
        <v>272</v>
      </c>
      <c r="BM2066" s="237" t="s">
        <v>2194</v>
      </c>
    </row>
    <row r="2067" s="2" customFormat="1">
      <c r="A2067" s="38"/>
      <c r="B2067" s="39"/>
      <c r="C2067" s="40"/>
      <c r="D2067" s="239" t="s">
        <v>180</v>
      </c>
      <c r="E2067" s="40"/>
      <c r="F2067" s="240" t="s">
        <v>2195</v>
      </c>
      <c r="G2067" s="40"/>
      <c r="H2067" s="40"/>
      <c r="I2067" s="241"/>
      <c r="J2067" s="40"/>
      <c r="K2067" s="40"/>
      <c r="L2067" s="44"/>
      <c r="M2067" s="242"/>
      <c r="N2067" s="243"/>
      <c r="O2067" s="91"/>
      <c r="P2067" s="91"/>
      <c r="Q2067" s="91"/>
      <c r="R2067" s="91"/>
      <c r="S2067" s="91"/>
      <c r="T2067" s="92"/>
      <c r="U2067" s="38"/>
      <c r="V2067" s="38"/>
      <c r="W2067" s="38"/>
      <c r="X2067" s="38"/>
      <c r="Y2067" s="38"/>
      <c r="Z2067" s="38"/>
      <c r="AA2067" s="38"/>
      <c r="AB2067" s="38"/>
      <c r="AC2067" s="38"/>
      <c r="AD2067" s="38"/>
      <c r="AE2067" s="38"/>
      <c r="AT2067" s="17" t="s">
        <v>180</v>
      </c>
      <c r="AU2067" s="17" t="s">
        <v>85</v>
      </c>
    </row>
    <row r="2068" s="13" customFormat="1">
      <c r="A2068" s="13"/>
      <c r="B2068" s="244"/>
      <c r="C2068" s="245"/>
      <c r="D2068" s="246" t="s">
        <v>182</v>
      </c>
      <c r="E2068" s="247" t="s">
        <v>1</v>
      </c>
      <c r="F2068" s="248" t="s">
        <v>2055</v>
      </c>
      <c r="G2068" s="245"/>
      <c r="H2068" s="247" t="s">
        <v>1</v>
      </c>
      <c r="I2068" s="249"/>
      <c r="J2068" s="245"/>
      <c r="K2068" s="245"/>
      <c r="L2068" s="250"/>
      <c r="M2068" s="251"/>
      <c r="N2068" s="252"/>
      <c r="O2068" s="252"/>
      <c r="P2068" s="252"/>
      <c r="Q2068" s="252"/>
      <c r="R2068" s="252"/>
      <c r="S2068" s="252"/>
      <c r="T2068" s="25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54" t="s">
        <v>182</v>
      </c>
      <c r="AU2068" s="254" t="s">
        <v>85</v>
      </c>
      <c r="AV2068" s="13" t="s">
        <v>83</v>
      </c>
      <c r="AW2068" s="13" t="s">
        <v>34</v>
      </c>
      <c r="AX2068" s="13" t="s">
        <v>76</v>
      </c>
      <c r="AY2068" s="254" t="s">
        <v>171</v>
      </c>
    </row>
    <row r="2069" s="13" customFormat="1">
      <c r="A2069" s="13"/>
      <c r="B2069" s="244"/>
      <c r="C2069" s="245"/>
      <c r="D2069" s="246" t="s">
        <v>182</v>
      </c>
      <c r="E2069" s="247" t="s">
        <v>1</v>
      </c>
      <c r="F2069" s="248" t="s">
        <v>184</v>
      </c>
      <c r="G2069" s="245"/>
      <c r="H2069" s="247" t="s">
        <v>1</v>
      </c>
      <c r="I2069" s="249"/>
      <c r="J2069" s="245"/>
      <c r="K2069" s="245"/>
      <c r="L2069" s="250"/>
      <c r="M2069" s="251"/>
      <c r="N2069" s="252"/>
      <c r="O2069" s="252"/>
      <c r="P2069" s="252"/>
      <c r="Q2069" s="252"/>
      <c r="R2069" s="252"/>
      <c r="S2069" s="252"/>
      <c r="T2069" s="25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T2069" s="254" t="s">
        <v>182</v>
      </c>
      <c r="AU2069" s="254" t="s">
        <v>85</v>
      </c>
      <c r="AV2069" s="13" t="s">
        <v>83</v>
      </c>
      <c r="AW2069" s="13" t="s">
        <v>34</v>
      </c>
      <c r="AX2069" s="13" t="s">
        <v>76</v>
      </c>
      <c r="AY2069" s="254" t="s">
        <v>171</v>
      </c>
    </row>
    <row r="2070" s="13" customFormat="1">
      <c r="A2070" s="13"/>
      <c r="B2070" s="244"/>
      <c r="C2070" s="245"/>
      <c r="D2070" s="246" t="s">
        <v>182</v>
      </c>
      <c r="E2070" s="247" t="s">
        <v>1</v>
      </c>
      <c r="F2070" s="248" t="s">
        <v>2135</v>
      </c>
      <c r="G2070" s="245"/>
      <c r="H2070" s="247" t="s">
        <v>1</v>
      </c>
      <c r="I2070" s="249"/>
      <c r="J2070" s="245"/>
      <c r="K2070" s="245"/>
      <c r="L2070" s="250"/>
      <c r="M2070" s="251"/>
      <c r="N2070" s="252"/>
      <c r="O2070" s="252"/>
      <c r="P2070" s="252"/>
      <c r="Q2070" s="252"/>
      <c r="R2070" s="252"/>
      <c r="S2070" s="252"/>
      <c r="T2070" s="25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T2070" s="254" t="s">
        <v>182</v>
      </c>
      <c r="AU2070" s="254" t="s">
        <v>85</v>
      </c>
      <c r="AV2070" s="13" t="s">
        <v>83</v>
      </c>
      <c r="AW2070" s="13" t="s">
        <v>34</v>
      </c>
      <c r="AX2070" s="13" t="s">
        <v>76</v>
      </c>
      <c r="AY2070" s="254" t="s">
        <v>171</v>
      </c>
    </row>
    <row r="2071" s="14" customFormat="1">
      <c r="A2071" s="14"/>
      <c r="B2071" s="255"/>
      <c r="C2071" s="256"/>
      <c r="D2071" s="246" t="s">
        <v>182</v>
      </c>
      <c r="E2071" s="257" t="s">
        <v>1</v>
      </c>
      <c r="F2071" s="258" t="s">
        <v>2196</v>
      </c>
      <c r="G2071" s="256"/>
      <c r="H2071" s="259">
        <v>71.549999999999997</v>
      </c>
      <c r="I2071" s="260"/>
      <c r="J2071" s="256"/>
      <c r="K2071" s="256"/>
      <c r="L2071" s="261"/>
      <c r="M2071" s="262"/>
      <c r="N2071" s="263"/>
      <c r="O2071" s="263"/>
      <c r="P2071" s="263"/>
      <c r="Q2071" s="263"/>
      <c r="R2071" s="263"/>
      <c r="S2071" s="263"/>
      <c r="T2071" s="264"/>
      <c r="U2071" s="14"/>
      <c r="V2071" s="14"/>
      <c r="W2071" s="14"/>
      <c r="X2071" s="14"/>
      <c r="Y2071" s="14"/>
      <c r="Z2071" s="14"/>
      <c r="AA2071" s="14"/>
      <c r="AB2071" s="14"/>
      <c r="AC2071" s="14"/>
      <c r="AD2071" s="14"/>
      <c r="AE2071" s="14"/>
      <c r="AT2071" s="265" t="s">
        <v>182</v>
      </c>
      <c r="AU2071" s="265" t="s">
        <v>85</v>
      </c>
      <c r="AV2071" s="14" t="s">
        <v>85</v>
      </c>
      <c r="AW2071" s="14" t="s">
        <v>34</v>
      </c>
      <c r="AX2071" s="14" t="s">
        <v>76</v>
      </c>
      <c r="AY2071" s="265" t="s">
        <v>171</v>
      </c>
    </row>
    <row r="2072" s="2" customFormat="1" ht="24.15" customHeight="1">
      <c r="A2072" s="38"/>
      <c r="B2072" s="39"/>
      <c r="C2072" s="226" t="s">
        <v>2197</v>
      </c>
      <c r="D2072" s="226" t="s">
        <v>173</v>
      </c>
      <c r="E2072" s="227" t="s">
        <v>2198</v>
      </c>
      <c r="F2072" s="228" t="s">
        <v>2199</v>
      </c>
      <c r="G2072" s="229" t="s">
        <v>292</v>
      </c>
      <c r="H2072" s="230">
        <v>93.015000000000001</v>
      </c>
      <c r="I2072" s="231"/>
      <c r="J2072" s="232">
        <f>ROUND(I2072*H2072,2)</f>
        <v>0</v>
      </c>
      <c r="K2072" s="228" t="s">
        <v>177</v>
      </c>
      <c r="L2072" s="44"/>
      <c r="M2072" s="233" t="s">
        <v>1</v>
      </c>
      <c r="N2072" s="234" t="s">
        <v>41</v>
      </c>
      <c r="O2072" s="91"/>
      <c r="P2072" s="235">
        <f>O2072*H2072</f>
        <v>0</v>
      </c>
      <c r="Q2072" s="235">
        <v>0</v>
      </c>
      <c r="R2072" s="235">
        <f>Q2072*H2072</f>
        <v>0</v>
      </c>
      <c r="S2072" s="235">
        <v>0</v>
      </c>
      <c r="T2072" s="236">
        <f>S2072*H2072</f>
        <v>0</v>
      </c>
      <c r="U2072" s="38"/>
      <c r="V2072" s="38"/>
      <c r="W2072" s="38"/>
      <c r="X2072" s="38"/>
      <c r="Y2072" s="38"/>
      <c r="Z2072" s="38"/>
      <c r="AA2072" s="38"/>
      <c r="AB2072" s="38"/>
      <c r="AC2072" s="38"/>
      <c r="AD2072" s="38"/>
      <c r="AE2072" s="38"/>
      <c r="AR2072" s="237" t="s">
        <v>272</v>
      </c>
      <c r="AT2072" s="237" t="s">
        <v>173</v>
      </c>
      <c r="AU2072" s="237" t="s">
        <v>85</v>
      </c>
      <c r="AY2072" s="17" t="s">
        <v>171</v>
      </c>
      <c r="BE2072" s="238">
        <f>IF(N2072="základní",J2072,0)</f>
        <v>0</v>
      </c>
      <c r="BF2072" s="238">
        <f>IF(N2072="snížená",J2072,0)</f>
        <v>0</v>
      </c>
      <c r="BG2072" s="238">
        <f>IF(N2072="zákl. přenesená",J2072,0)</f>
        <v>0</v>
      </c>
      <c r="BH2072" s="238">
        <f>IF(N2072="sníž. přenesená",J2072,0)</f>
        <v>0</v>
      </c>
      <c r="BI2072" s="238">
        <f>IF(N2072="nulová",J2072,0)</f>
        <v>0</v>
      </c>
      <c r="BJ2072" s="17" t="s">
        <v>83</v>
      </c>
      <c r="BK2072" s="238">
        <f>ROUND(I2072*H2072,2)</f>
        <v>0</v>
      </c>
      <c r="BL2072" s="17" t="s">
        <v>272</v>
      </c>
      <c r="BM2072" s="237" t="s">
        <v>2200</v>
      </c>
    </row>
    <row r="2073" s="2" customFormat="1">
      <c r="A2073" s="38"/>
      <c r="B2073" s="39"/>
      <c r="C2073" s="40"/>
      <c r="D2073" s="239" t="s">
        <v>180</v>
      </c>
      <c r="E2073" s="40"/>
      <c r="F2073" s="240" t="s">
        <v>2201</v>
      </c>
      <c r="G2073" s="40"/>
      <c r="H2073" s="40"/>
      <c r="I2073" s="241"/>
      <c r="J2073" s="40"/>
      <c r="K2073" s="40"/>
      <c r="L2073" s="44"/>
      <c r="M2073" s="242"/>
      <c r="N2073" s="243"/>
      <c r="O2073" s="91"/>
      <c r="P2073" s="91"/>
      <c r="Q2073" s="91"/>
      <c r="R2073" s="91"/>
      <c r="S2073" s="91"/>
      <c r="T2073" s="92"/>
      <c r="U2073" s="38"/>
      <c r="V2073" s="38"/>
      <c r="W2073" s="38"/>
      <c r="X2073" s="38"/>
      <c r="Y2073" s="38"/>
      <c r="Z2073" s="38"/>
      <c r="AA2073" s="38"/>
      <c r="AB2073" s="38"/>
      <c r="AC2073" s="38"/>
      <c r="AD2073" s="38"/>
      <c r="AE2073" s="38"/>
      <c r="AT2073" s="17" t="s">
        <v>180</v>
      </c>
      <c r="AU2073" s="17" t="s">
        <v>85</v>
      </c>
    </row>
    <row r="2074" s="13" customFormat="1">
      <c r="A2074" s="13"/>
      <c r="B2074" s="244"/>
      <c r="C2074" s="245"/>
      <c r="D2074" s="246" t="s">
        <v>182</v>
      </c>
      <c r="E2074" s="247" t="s">
        <v>1</v>
      </c>
      <c r="F2074" s="248" t="s">
        <v>2055</v>
      </c>
      <c r="G2074" s="245"/>
      <c r="H2074" s="247" t="s">
        <v>1</v>
      </c>
      <c r="I2074" s="249"/>
      <c r="J2074" s="245"/>
      <c r="K2074" s="245"/>
      <c r="L2074" s="250"/>
      <c r="M2074" s="251"/>
      <c r="N2074" s="252"/>
      <c r="O2074" s="252"/>
      <c r="P2074" s="252"/>
      <c r="Q2074" s="252"/>
      <c r="R2074" s="252"/>
      <c r="S2074" s="252"/>
      <c r="T2074" s="25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T2074" s="254" t="s">
        <v>182</v>
      </c>
      <c r="AU2074" s="254" t="s">
        <v>85</v>
      </c>
      <c r="AV2074" s="13" t="s">
        <v>83</v>
      </c>
      <c r="AW2074" s="13" t="s">
        <v>34</v>
      </c>
      <c r="AX2074" s="13" t="s">
        <v>76</v>
      </c>
      <c r="AY2074" s="254" t="s">
        <v>171</v>
      </c>
    </row>
    <row r="2075" s="13" customFormat="1">
      <c r="A2075" s="13"/>
      <c r="B2075" s="244"/>
      <c r="C2075" s="245"/>
      <c r="D2075" s="246" t="s">
        <v>182</v>
      </c>
      <c r="E2075" s="247" t="s">
        <v>1</v>
      </c>
      <c r="F2075" s="248" t="s">
        <v>184</v>
      </c>
      <c r="G2075" s="245"/>
      <c r="H2075" s="247" t="s">
        <v>1</v>
      </c>
      <c r="I2075" s="249"/>
      <c r="J2075" s="245"/>
      <c r="K2075" s="245"/>
      <c r="L2075" s="250"/>
      <c r="M2075" s="251"/>
      <c r="N2075" s="252"/>
      <c r="O2075" s="252"/>
      <c r="P2075" s="252"/>
      <c r="Q2075" s="252"/>
      <c r="R2075" s="252"/>
      <c r="S2075" s="252"/>
      <c r="T2075" s="25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T2075" s="254" t="s">
        <v>182</v>
      </c>
      <c r="AU2075" s="254" t="s">
        <v>85</v>
      </c>
      <c r="AV2075" s="13" t="s">
        <v>83</v>
      </c>
      <c r="AW2075" s="13" t="s">
        <v>34</v>
      </c>
      <c r="AX2075" s="13" t="s">
        <v>76</v>
      </c>
      <c r="AY2075" s="254" t="s">
        <v>171</v>
      </c>
    </row>
    <row r="2076" s="14" customFormat="1">
      <c r="A2076" s="14"/>
      <c r="B2076" s="255"/>
      <c r="C2076" s="256"/>
      <c r="D2076" s="246" t="s">
        <v>182</v>
      </c>
      <c r="E2076" s="257" t="s">
        <v>1</v>
      </c>
      <c r="F2076" s="258" t="s">
        <v>2202</v>
      </c>
      <c r="G2076" s="256"/>
      <c r="H2076" s="259">
        <v>93.015000000000001</v>
      </c>
      <c r="I2076" s="260"/>
      <c r="J2076" s="256"/>
      <c r="K2076" s="256"/>
      <c r="L2076" s="261"/>
      <c r="M2076" s="262"/>
      <c r="N2076" s="263"/>
      <c r="O2076" s="263"/>
      <c r="P2076" s="263"/>
      <c r="Q2076" s="263"/>
      <c r="R2076" s="263"/>
      <c r="S2076" s="263"/>
      <c r="T2076" s="264"/>
      <c r="U2076" s="14"/>
      <c r="V2076" s="14"/>
      <c r="W2076" s="14"/>
      <c r="X2076" s="14"/>
      <c r="Y2076" s="14"/>
      <c r="Z2076" s="14"/>
      <c r="AA2076" s="14"/>
      <c r="AB2076" s="14"/>
      <c r="AC2076" s="14"/>
      <c r="AD2076" s="14"/>
      <c r="AE2076" s="14"/>
      <c r="AT2076" s="265" t="s">
        <v>182</v>
      </c>
      <c r="AU2076" s="265" t="s">
        <v>85</v>
      </c>
      <c r="AV2076" s="14" t="s">
        <v>85</v>
      </c>
      <c r="AW2076" s="14" t="s">
        <v>34</v>
      </c>
      <c r="AX2076" s="14" t="s">
        <v>76</v>
      </c>
      <c r="AY2076" s="265" t="s">
        <v>171</v>
      </c>
    </row>
    <row r="2077" s="2" customFormat="1" ht="16.5" customHeight="1">
      <c r="A2077" s="38"/>
      <c r="B2077" s="39"/>
      <c r="C2077" s="226" t="s">
        <v>2203</v>
      </c>
      <c r="D2077" s="226" t="s">
        <v>173</v>
      </c>
      <c r="E2077" s="227" t="s">
        <v>2204</v>
      </c>
      <c r="F2077" s="228" t="s">
        <v>2205</v>
      </c>
      <c r="G2077" s="229" t="s">
        <v>292</v>
      </c>
      <c r="H2077" s="230">
        <v>93.015000000000001</v>
      </c>
      <c r="I2077" s="231"/>
      <c r="J2077" s="232">
        <f>ROUND(I2077*H2077,2)</f>
        <v>0</v>
      </c>
      <c r="K2077" s="228" t="s">
        <v>177</v>
      </c>
      <c r="L2077" s="44"/>
      <c r="M2077" s="233" t="s">
        <v>1</v>
      </c>
      <c r="N2077" s="234" t="s">
        <v>41</v>
      </c>
      <c r="O2077" s="91"/>
      <c r="P2077" s="235">
        <f>O2077*H2077</f>
        <v>0</v>
      </c>
      <c r="Q2077" s="235">
        <v>3.0000000000000001E-05</v>
      </c>
      <c r="R2077" s="235">
        <f>Q2077*H2077</f>
        <v>0.0027904499999999999</v>
      </c>
      <c r="S2077" s="235">
        <v>0</v>
      </c>
      <c r="T2077" s="236">
        <f>S2077*H2077</f>
        <v>0</v>
      </c>
      <c r="U2077" s="38"/>
      <c r="V2077" s="38"/>
      <c r="W2077" s="38"/>
      <c r="X2077" s="38"/>
      <c r="Y2077" s="38"/>
      <c r="Z2077" s="38"/>
      <c r="AA2077" s="38"/>
      <c r="AB2077" s="38"/>
      <c r="AC2077" s="38"/>
      <c r="AD2077" s="38"/>
      <c r="AE2077" s="38"/>
      <c r="AR2077" s="237" t="s">
        <v>272</v>
      </c>
      <c r="AT2077" s="237" t="s">
        <v>173</v>
      </c>
      <c r="AU2077" s="237" t="s">
        <v>85</v>
      </c>
      <c r="AY2077" s="17" t="s">
        <v>171</v>
      </c>
      <c r="BE2077" s="238">
        <f>IF(N2077="základní",J2077,0)</f>
        <v>0</v>
      </c>
      <c r="BF2077" s="238">
        <f>IF(N2077="snížená",J2077,0)</f>
        <v>0</v>
      </c>
      <c r="BG2077" s="238">
        <f>IF(N2077="zákl. přenesená",J2077,0)</f>
        <v>0</v>
      </c>
      <c r="BH2077" s="238">
        <f>IF(N2077="sníž. přenesená",J2077,0)</f>
        <v>0</v>
      </c>
      <c r="BI2077" s="238">
        <f>IF(N2077="nulová",J2077,0)</f>
        <v>0</v>
      </c>
      <c r="BJ2077" s="17" t="s">
        <v>83</v>
      </c>
      <c r="BK2077" s="238">
        <f>ROUND(I2077*H2077,2)</f>
        <v>0</v>
      </c>
      <c r="BL2077" s="17" t="s">
        <v>272</v>
      </c>
      <c r="BM2077" s="237" t="s">
        <v>2206</v>
      </c>
    </row>
    <row r="2078" s="2" customFormat="1">
      <c r="A2078" s="38"/>
      <c r="B2078" s="39"/>
      <c r="C2078" s="40"/>
      <c r="D2078" s="239" t="s">
        <v>180</v>
      </c>
      <c r="E2078" s="40"/>
      <c r="F2078" s="240" t="s">
        <v>2207</v>
      </c>
      <c r="G2078" s="40"/>
      <c r="H2078" s="40"/>
      <c r="I2078" s="241"/>
      <c r="J2078" s="40"/>
      <c r="K2078" s="40"/>
      <c r="L2078" s="44"/>
      <c r="M2078" s="242"/>
      <c r="N2078" s="243"/>
      <c r="O2078" s="91"/>
      <c r="P2078" s="91"/>
      <c r="Q2078" s="91"/>
      <c r="R2078" s="91"/>
      <c r="S2078" s="91"/>
      <c r="T2078" s="92"/>
      <c r="U2078" s="38"/>
      <c r="V2078" s="38"/>
      <c r="W2078" s="38"/>
      <c r="X2078" s="38"/>
      <c r="Y2078" s="38"/>
      <c r="Z2078" s="38"/>
      <c r="AA2078" s="38"/>
      <c r="AB2078" s="38"/>
      <c r="AC2078" s="38"/>
      <c r="AD2078" s="38"/>
      <c r="AE2078" s="38"/>
      <c r="AT2078" s="17" t="s">
        <v>180</v>
      </c>
      <c r="AU2078" s="17" t="s">
        <v>85</v>
      </c>
    </row>
    <row r="2079" s="2" customFormat="1" ht="33" customHeight="1">
      <c r="A2079" s="38"/>
      <c r="B2079" s="39"/>
      <c r="C2079" s="226" t="s">
        <v>2208</v>
      </c>
      <c r="D2079" s="226" t="s">
        <v>173</v>
      </c>
      <c r="E2079" s="227" t="s">
        <v>2209</v>
      </c>
      <c r="F2079" s="228" t="s">
        <v>2210</v>
      </c>
      <c r="G2079" s="229" t="s">
        <v>260</v>
      </c>
      <c r="H2079" s="230">
        <v>0.82399999999999995</v>
      </c>
      <c r="I2079" s="231"/>
      <c r="J2079" s="232">
        <f>ROUND(I2079*H2079,2)</f>
        <v>0</v>
      </c>
      <c r="K2079" s="228" t="s">
        <v>177</v>
      </c>
      <c r="L2079" s="44"/>
      <c r="M2079" s="233" t="s">
        <v>1</v>
      </c>
      <c r="N2079" s="234" t="s">
        <v>41</v>
      </c>
      <c r="O2079" s="91"/>
      <c r="P2079" s="235">
        <f>O2079*H2079</f>
        <v>0</v>
      </c>
      <c r="Q2079" s="235">
        <v>0</v>
      </c>
      <c r="R2079" s="235">
        <f>Q2079*H2079</f>
        <v>0</v>
      </c>
      <c r="S2079" s="235">
        <v>0</v>
      </c>
      <c r="T2079" s="236">
        <f>S2079*H2079</f>
        <v>0</v>
      </c>
      <c r="U2079" s="38"/>
      <c r="V2079" s="38"/>
      <c r="W2079" s="38"/>
      <c r="X2079" s="38"/>
      <c r="Y2079" s="38"/>
      <c r="Z2079" s="38"/>
      <c r="AA2079" s="38"/>
      <c r="AB2079" s="38"/>
      <c r="AC2079" s="38"/>
      <c r="AD2079" s="38"/>
      <c r="AE2079" s="38"/>
      <c r="AR2079" s="237" t="s">
        <v>272</v>
      </c>
      <c r="AT2079" s="237" t="s">
        <v>173</v>
      </c>
      <c r="AU2079" s="237" t="s">
        <v>85</v>
      </c>
      <c r="AY2079" s="17" t="s">
        <v>171</v>
      </c>
      <c r="BE2079" s="238">
        <f>IF(N2079="základní",J2079,0)</f>
        <v>0</v>
      </c>
      <c r="BF2079" s="238">
        <f>IF(N2079="snížená",J2079,0)</f>
        <v>0</v>
      </c>
      <c r="BG2079" s="238">
        <f>IF(N2079="zákl. přenesená",J2079,0)</f>
        <v>0</v>
      </c>
      <c r="BH2079" s="238">
        <f>IF(N2079="sníž. přenesená",J2079,0)</f>
        <v>0</v>
      </c>
      <c r="BI2079" s="238">
        <f>IF(N2079="nulová",J2079,0)</f>
        <v>0</v>
      </c>
      <c r="BJ2079" s="17" t="s">
        <v>83</v>
      </c>
      <c r="BK2079" s="238">
        <f>ROUND(I2079*H2079,2)</f>
        <v>0</v>
      </c>
      <c r="BL2079" s="17" t="s">
        <v>272</v>
      </c>
      <c r="BM2079" s="237" t="s">
        <v>2211</v>
      </c>
    </row>
    <row r="2080" s="2" customFormat="1">
      <c r="A2080" s="38"/>
      <c r="B2080" s="39"/>
      <c r="C2080" s="40"/>
      <c r="D2080" s="239" t="s">
        <v>180</v>
      </c>
      <c r="E2080" s="40"/>
      <c r="F2080" s="240" t="s">
        <v>2212</v>
      </c>
      <c r="G2080" s="40"/>
      <c r="H2080" s="40"/>
      <c r="I2080" s="241"/>
      <c r="J2080" s="40"/>
      <c r="K2080" s="40"/>
      <c r="L2080" s="44"/>
      <c r="M2080" s="242"/>
      <c r="N2080" s="243"/>
      <c r="O2080" s="91"/>
      <c r="P2080" s="91"/>
      <c r="Q2080" s="91"/>
      <c r="R2080" s="91"/>
      <c r="S2080" s="91"/>
      <c r="T2080" s="92"/>
      <c r="U2080" s="38"/>
      <c r="V2080" s="38"/>
      <c r="W2080" s="38"/>
      <c r="X2080" s="38"/>
      <c r="Y2080" s="38"/>
      <c r="Z2080" s="38"/>
      <c r="AA2080" s="38"/>
      <c r="AB2080" s="38"/>
      <c r="AC2080" s="38"/>
      <c r="AD2080" s="38"/>
      <c r="AE2080" s="38"/>
      <c r="AT2080" s="17" t="s">
        <v>180</v>
      </c>
      <c r="AU2080" s="17" t="s">
        <v>85</v>
      </c>
    </row>
    <row r="2081" s="12" customFormat="1" ht="22.8" customHeight="1">
      <c r="A2081" s="12"/>
      <c r="B2081" s="210"/>
      <c r="C2081" s="211"/>
      <c r="D2081" s="212" t="s">
        <v>75</v>
      </c>
      <c r="E2081" s="224" t="s">
        <v>2213</v>
      </c>
      <c r="F2081" s="224" t="s">
        <v>2214</v>
      </c>
      <c r="G2081" s="211"/>
      <c r="H2081" s="211"/>
      <c r="I2081" s="214"/>
      <c r="J2081" s="225">
        <f>BK2081</f>
        <v>0</v>
      </c>
      <c r="K2081" s="211"/>
      <c r="L2081" s="216"/>
      <c r="M2081" s="217"/>
      <c r="N2081" s="218"/>
      <c r="O2081" s="218"/>
      <c r="P2081" s="219">
        <f>SUM(P2082:P2091)</f>
        <v>0</v>
      </c>
      <c r="Q2081" s="218"/>
      <c r="R2081" s="219">
        <f>SUM(R2082:R2091)</f>
        <v>0.011828450000000001</v>
      </c>
      <c r="S2081" s="218"/>
      <c r="T2081" s="220">
        <f>SUM(T2082:T2091)</f>
        <v>0</v>
      </c>
      <c r="U2081" s="12"/>
      <c r="V2081" s="12"/>
      <c r="W2081" s="12"/>
      <c r="X2081" s="12"/>
      <c r="Y2081" s="12"/>
      <c r="Z2081" s="12"/>
      <c r="AA2081" s="12"/>
      <c r="AB2081" s="12"/>
      <c r="AC2081" s="12"/>
      <c r="AD2081" s="12"/>
      <c r="AE2081" s="12"/>
      <c r="AR2081" s="221" t="s">
        <v>85</v>
      </c>
      <c r="AT2081" s="222" t="s">
        <v>75</v>
      </c>
      <c r="AU2081" s="222" t="s">
        <v>83</v>
      </c>
      <c r="AY2081" s="221" t="s">
        <v>171</v>
      </c>
      <c r="BK2081" s="223">
        <f>SUM(BK2082:BK2091)</f>
        <v>0</v>
      </c>
    </row>
    <row r="2082" s="2" customFormat="1" ht="24.15" customHeight="1">
      <c r="A2082" s="38"/>
      <c r="B2082" s="39"/>
      <c r="C2082" s="226" t="s">
        <v>2215</v>
      </c>
      <c r="D2082" s="226" t="s">
        <v>173</v>
      </c>
      <c r="E2082" s="227" t="s">
        <v>2216</v>
      </c>
      <c r="F2082" s="228" t="s">
        <v>2217</v>
      </c>
      <c r="G2082" s="229" t="s">
        <v>292</v>
      </c>
      <c r="H2082" s="230">
        <v>12.451000000000001</v>
      </c>
      <c r="I2082" s="231"/>
      <c r="J2082" s="232">
        <f>ROUND(I2082*H2082,2)</f>
        <v>0</v>
      </c>
      <c r="K2082" s="228" t="s">
        <v>177</v>
      </c>
      <c r="L2082" s="44"/>
      <c r="M2082" s="233" t="s">
        <v>1</v>
      </c>
      <c r="N2082" s="234" t="s">
        <v>41</v>
      </c>
      <c r="O2082" s="91"/>
      <c r="P2082" s="235">
        <f>O2082*H2082</f>
        <v>0</v>
      </c>
      <c r="Q2082" s="235">
        <v>0.00029</v>
      </c>
      <c r="R2082" s="235">
        <f>Q2082*H2082</f>
        <v>0.00361079</v>
      </c>
      <c r="S2082" s="235">
        <v>0</v>
      </c>
      <c r="T2082" s="236">
        <f>S2082*H2082</f>
        <v>0</v>
      </c>
      <c r="U2082" s="38"/>
      <c r="V2082" s="38"/>
      <c r="W2082" s="38"/>
      <c r="X2082" s="38"/>
      <c r="Y2082" s="38"/>
      <c r="Z2082" s="38"/>
      <c r="AA2082" s="38"/>
      <c r="AB2082" s="38"/>
      <c r="AC2082" s="38"/>
      <c r="AD2082" s="38"/>
      <c r="AE2082" s="38"/>
      <c r="AR2082" s="237" t="s">
        <v>272</v>
      </c>
      <c r="AT2082" s="237" t="s">
        <v>173</v>
      </c>
      <c r="AU2082" s="237" t="s">
        <v>85</v>
      </c>
      <c r="AY2082" s="17" t="s">
        <v>171</v>
      </c>
      <c r="BE2082" s="238">
        <f>IF(N2082="základní",J2082,0)</f>
        <v>0</v>
      </c>
      <c r="BF2082" s="238">
        <f>IF(N2082="snížená",J2082,0)</f>
        <v>0</v>
      </c>
      <c r="BG2082" s="238">
        <f>IF(N2082="zákl. přenesená",J2082,0)</f>
        <v>0</v>
      </c>
      <c r="BH2082" s="238">
        <f>IF(N2082="sníž. přenesená",J2082,0)</f>
        <v>0</v>
      </c>
      <c r="BI2082" s="238">
        <f>IF(N2082="nulová",J2082,0)</f>
        <v>0</v>
      </c>
      <c r="BJ2082" s="17" t="s">
        <v>83</v>
      </c>
      <c r="BK2082" s="238">
        <f>ROUND(I2082*H2082,2)</f>
        <v>0</v>
      </c>
      <c r="BL2082" s="17" t="s">
        <v>272</v>
      </c>
      <c r="BM2082" s="237" t="s">
        <v>2218</v>
      </c>
    </row>
    <row r="2083" s="2" customFormat="1">
      <c r="A2083" s="38"/>
      <c r="B2083" s="39"/>
      <c r="C2083" s="40"/>
      <c r="D2083" s="239" t="s">
        <v>180</v>
      </c>
      <c r="E2083" s="40"/>
      <c r="F2083" s="240" t="s">
        <v>2219</v>
      </c>
      <c r="G2083" s="40"/>
      <c r="H2083" s="40"/>
      <c r="I2083" s="241"/>
      <c r="J2083" s="40"/>
      <c r="K2083" s="40"/>
      <c r="L2083" s="44"/>
      <c r="M2083" s="242"/>
      <c r="N2083" s="243"/>
      <c r="O2083" s="91"/>
      <c r="P2083" s="91"/>
      <c r="Q2083" s="91"/>
      <c r="R2083" s="91"/>
      <c r="S2083" s="91"/>
      <c r="T2083" s="92"/>
      <c r="U2083" s="38"/>
      <c r="V2083" s="38"/>
      <c r="W2083" s="38"/>
      <c r="X2083" s="38"/>
      <c r="Y2083" s="38"/>
      <c r="Z2083" s="38"/>
      <c r="AA2083" s="38"/>
      <c r="AB2083" s="38"/>
      <c r="AC2083" s="38"/>
      <c r="AD2083" s="38"/>
      <c r="AE2083" s="38"/>
      <c r="AT2083" s="17" t="s">
        <v>180</v>
      </c>
      <c r="AU2083" s="17" t="s">
        <v>85</v>
      </c>
    </row>
    <row r="2084" s="13" customFormat="1">
      <c r="A2084" s="13"/>
      <c r="B2084" s="244"/>
      <c r="C2084" s="245"/>
      <c r="D2084" s="246" t="s">
        <v>182</v>
      </c>
      <c r="E2084" s="247" t="s">
        <v>1</v>
      </c>
      <c r="F2084" s="248" t="s">
        <v>183</v>
      </c>
      <c r="G2084" s="245"/>
      <c r="H2084" s="247" t="s">
        <v>1</v>
      </c>
      <c r="I2084" s="249"/>
      <c r="J2084" s="245"/>
      <c r="K2084" s="245"/>
      <c r="L2084" s="250"/>
      <c r="M2084" s="251"/>
      <c r="N2084" s="252"/>
      <c r="O2084" s="252"/>
      <c r="P2084" s="252"/>
      <c r="Q2084" s="252"/>
      <c r="R2084" s="252"/>
      <c r="S2084" s="252"/>
      <c r="T2084" s="25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T2084" s="254" t="s">
        <v>182</v>
      </c>
      <c r="AU2084" s="254" t="s">
        <v>85</v>
      </c>
      <c r="AV2084" s="13" t="s">
        <v>83</v>
      </c>
      <c r="AW2084" s="13" t="s">
        <v>34</v>
      </c>
      <c r="AX2084" s="13" t="s">
        <v>76</v>
      </c>
      <c r="AY2084" s="254" t="s">
        <v>171</v>
      </c>
    </row>
    <row r="2085" s="13" customFormat="1">
      <c r="A2085" s="13"/>
      <c r="B2085" s="244"/>
      <c r="C2085" s="245"/>
      <c r="D2085" s="246" t="s">
        <v>182</v>
      </c>
      <c r="E2085" s="247" t="s">
        <v>1</v>
      </c>
      <c r="F2085" s="248" t="s">
        <v>184</v>
      </c>
      <c r="G2085" s="245"/>
      <c r="H2085" s="247" t="s">
        <v>1</v>
      </c>
      <c r="I2085" s="249"/>
      <c r="J2085" s="245"/>
      <c r="K2085" s="245"/>
      <c r="L2085" s="250"/>
      <c r="M2085" s="251"/>
      <c r="N2085" s="252"/>
      <c r="O2085" s="252"/>
      <c r="P2085" s="252"/>
      <c r="Q2085" s="252"/>
      <c r="R2085" s="252"/>
      <c r="S2085" s="252"/>
      <c r="T2085" s="25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T2085" s="254" t="s">
        <v>182</v>
      </c>
      <c r="AU2085" s="254" t="s">
        <v>85</v>
      </c>
      <c r="AV2085" s="13" t="s">
        <v>83</v>
      </c>
      <c r="AW2085" s="13" t="s">
        <v>34</v>
      </c>
      <c r="AX2085" s="13" t="s">
        <v>76</v>
      </c>
      <c r="AY2085" s="254" t="s">
        <v>171</v>
      </c>
    </row>
    <row r="2086" s="13" customFormat="1">
      <c r="A2086" s="13"/>
      <c r="B2086" s="244"/>
      <c r="C2086" s="245"/>
      <c r="D2086" s="246" t="s">
        <v>182</v>
      </c>
      <c r="E2086" s="247" t="s">
        <v>1</v>
      </c>
      <c r="F2086" s="248" t="s">
        <v>780</v>
      </c>
      <c r="G2086" s="245"/>
      <c r="H2086" s="247" t="s">
        <v>1</v>
      </c>
      <c r="I2086" s="249"/>
      <c r="J2086" s="245"/>
      <c r="K2086" s="245"/>
      <c r="L2086" s="250"/>
      <c r="M2086" s="251"/>
      <c r="N2086" s="252"/>
      <c r="O2086" s="252"/>
      <c r="P2086" s="252"/>
      <c r="Q2086" s="252"/>
      <c r="R2086" s="252"/>
      <c r="S2086" s="252"/>
      <c r="T2086" s="25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T2086" s="254" t="s">
        <v>182</v>
      </c>
      <c r="AU2086" s="254" t="s">
        <v>85</v>
      </c>
      <c r="AV2086" s="13" t="s">
        <v>83</v>
      </c>
      <c r="AW2086" s="13" t="s">
        <v>34</v>
      </c>
      <c r="AX2086" s="13" t="s">
        <v>76</v>
      </c>
      <c r="AY2086" s="254" t="s">
        <v>171</v>
      </c>
    </row>
    <row r="2087" s="14" customFormat="1">
      <c r="A2087" s="14"/>
      <c r="B2087" s="255"/>
      <c r="C2087" s="256"/>
      <c r="D2087" s="246" t="s">
        <v>182</v>
      </c>
      <c r="E2087" s="257" t="s">
        <v>1</v>
      </c>
      <c r="F2087" s="258" t="s">
        <v>524</v>
      </c>
      <c r="G2087" s="256"/>
      <c r="H2087" s="259">
        <v>5.9512499999999999</v>
      </c>
      <c r="I2087" s="260"/>
      <c r="J2087" s="256"/>
      <c r="K2087" s="256"/>
      <c r="L2087" s="261"/>
      <c r="M2087" s="262"/>
      <c r="N2087" s="263"/>
      <c r="O2087" s="263"/>
      <c r="P2087" s="263"/>
      <c r="Q2087" s="263"/>
      <c r="R2087" s="263"/>
      <c r="S2087" s="263"/>
      <c r="T2087" s="264"/>
      <c r="U2087" s="14"/>
      <c r="V2087" s="14"/>
      <c r="W2087" s="14"/>
      <c r="X2087" s="14"/>
      <c r="Y2087" s="14"/>
      <c r="Z2087" s="14"/>
      <c r="AA2087" s="14"/>
      <c r="AB2087" s="14"/>
      <c r="AC2087" s="14"/>
      <c r="AD2087" s="14"/>
      <c r="AE2087" s="14"/>
      <c r="AT2087" s="265" t="s">
        <v>182</v>
      </c>
      <c r="AU2087" s="265" t="s">
        <v>85</v>
      </c>
      <c r="AV2087" s="14" t="s">
        <v>85</v>
      </c>
      <c r="AW2087" s="14" t="s">
        <v>34</v>
      </c>
      <c r="AX2087" s="14" t="s">
        <v>76</v>
      </c>
      <c r="AY2087" s="265" t="s">
        <v>171</v>
      </c>
    </row>
    <row r="2088" s="13" customFormat="1">
      <c r="A2088" s="13"/>
      <c r="B2088" s="244"/>
      <c r="C2088" s="245"/>
      <c r="D2088" s="246" t="s">
        <v>182</v>
      </c>
      <c r="E2088" s="247" t="s">
        <v>1</v>
      </c>
      <c r="F2088" s="248" t="s">
        <v>1490</v>
      </c>
      <c r="G2088" s="245"/>
      <c r="H2088" s="247" t="s">
        <v>1</v>
      </c>
      <c r="I2088" s="249"/>
      <c r="J2088" s="245"/>
      <c r="K2088" s="245"/>
      <c r="L2088" s="250"/>
      <c r="M2088" s="251"/>
      <c r="N2088" s="252"/>
      <c r="O2088" s="252"/>
      <c r="P2088" s="252"/>
      <c r="Q2088" s="252"/>
      <c r="R2088" s="252"/>
      <c r="S2088" s="252"/>
      <c r="T2088" s="25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T2088" s="254" t="s">
        <v>182</v>
      </c>
      <c r="AU2088" s="254" t="s">
        <v>85</v>
      </c>
      <c r="AV2088" s="13" t="s">
        <v>83</v>
      </c>
      <c r="AW2088" s="13" t="s">
        <v>34</v>
      </c>
      <c r="AX2088" s="13" t="s">
        <v>76</v>
      </c>
      <c r="AY2088" s="254" t="s">
        <v>171</v>
      </c>
    </row>
    <row r="2089" s="14" customFormat="1">
      <c r="A2089" s="14"/>
      <c r="B2089" s="255"/>
      <c r="C2089" s="256"/>
      <c r="D2089" s="246" t="s">
        <v>182</v>
      </c>
      <c r="E2089" s="257" t="s">
        <v>1</v>
      </c>
      <c r="F2089" s="258" t="s">
        <v>1371</v>
      </c>
      <c r="G2089" s="256"/>
      <c r="H2089" s="259">
        <v>6.5</v>
      </c>
      <c r="I2089" s="260"/>
      <c r="J2089" s="256"/>
      <c r="K2089" s="256"/>
      <c r="L2089" s="261"/>
      <c r="M2089" s="262"/>
      <c r="N2089" s="263"/>
      <c r="O2089" s="263"/>
      <c r="P2089" s="263"/>
      <c r="Q2089" s="263"/>
      <c r="R2089" s="263"/>
      <c r="S2089" s="263"/>
      <c r="T2089" s="264"/>
      <c r="U2089" s="14"/>
      <c r="V2089" s="14"/>
      <c r="W2089" s="14"/>
      <c r="X2089" s="14"/>
      <c r="Y2089" s="14"/>
      <c r="Z2089" s="14"/>
      <c r="AA2089" s="14"/>
      <c r="AB2089" s="14"/>
      <c r="AC2089" s="14"/>
      <c r="AD2089" s="14"/>
      <c r="AE2089" s="14"/>
      <c r="AT2089" s="265" t="s">
        <v>182</v>
      </c>
      <c r="AU2089" s="265" t="s">
        <v>85</v>
      </c>
      <c r="AV2089" s="14" t="s">
        <v>85</v>
      </c>
      <c r="AW2089" s="14" t="s">
        <v>34</v>
      </c>
      <c r="AX2089" s="14" t="s">
        <v>76</v>
      </c>
      <c r="AY2089" s="265" t="s">
        <v>171</v>
      </c>
    </row>
    <row r="2090" s="2" customFormat="1" ht="24.15" customHeight="1">
      <c r="A2090" s="38"/>
      <c r="B2090" s="39"/>
      <c r="C2090" s="226" t="s">
        <v>2220</v>
      </c>
      <c r="D2090" s="226" t="s">
        <v>173</v>
      </c>
      <c r="E2090" s="227" t="s">
        <v>2221</v>
      </c>
      <c r="F2090" s="228" t="s">
        <v>2222</v>
      </c>
      <c r="G2090" s="229" t="s">
        <v>292</v>
      </c>
      <c r="H2090" s="230">
        <v>12.451000000000001</v>
      </c>
      <c r="I2090" s="231"/>
      <c r="J2090" s="232">
        <f>ROUND(I2090*H2090,2)</f>
        <v>0</v>
      </c>
      <c r="K2090" s="228" t="s">
        <v>177</v>
      </c>
      <c r="L2090" s="44"/>
      <c r="M2090" s="233" t="s">
        <v>1</v>
      </c>
      <c r="N2090" s="234" t="s">
        <v>41</v>
      </c>
      <c r="O2090" s="91"/>
      <c r="P2090" s="235">
        <f>O2090*H2090</f>
        <v>0</v>
      </c>
      <c r="Q2090" s="235">
        <v>0.00066</v>
      </c>
      <c r="R2090" s="235">
        <f>Q2090*H2090</f>
        <v>0.0082176599999999999</v>
      </c>
      <c r="S2090" s="235">
        <v>0</v>
      </c>
      <c r="T2090" s="236">
        <f>S2090*H2090</f>
        <v>0</v>
      </c>
      <c r="U2090" s="38"/>
      <c r="V2090" s="38"/>
      <c r="W2090" s="38"/>
      <c r="X2090" s="38"/>
      <c r="Y2090" s="38"/>
      <c r="Z2090" s="38"/>
      <c r="AA2090" s="38"/>
      <c r="AB2090" s="38"/>
      <c r="AC2090" s="38"/>
      <c r="AD2090" s="38"/>
      <c r="AE2090" s="38"/>
      <c r="AR2090" s="237" t="s">
        <v>272</v>
      </c>
      <c r="AT2090" s="237" t="s">
        <v>173</v>
      </c>
      <c r="AU2090" s="237" t="s">
        <v>85</v>
      </c>
      <c r="AY2090" s="17" t="s">
        <v>171</v>
      </c>
      <c r="BE2090" s="238">
        <f>IF(N2090="základní",J2090,0)</f>
        <v>0</v>
      </c>
      <c r="BF2090" s="238">
        <f>IF(N2090="snížená",J2090,0)</f>
        <v>0</v>
      </c>
      <c r="BG2090" s="238">
        <f>IF(N2090="zákl. přenesená",J2090,0)</f>
        <v>0</v>
      </c>
      <c r="BH2090" s="238">
        <f>IF(N2090="sníž. přenesená",J2090,0)</f>
        <v>0</v>
      </c>
      <c r="BI2090" s="238">
        <f>IF(N2090="nulová",J2090,0)</f>
        <v>0</v>
      </c>
      <c r="BJ2090" s="17" t="s">
        <v>83</v>
      </c>
      <c r="BK2090" s="238">
        <f>ROUND(I2090*H2090,2)</f>
        <v>0</v>
      </c>
      <c r="BL2090" s="17" t="s">
        <v>272</v>
      </c>
      <c r="BM2090" s="237" t="s">
        <v>2223</v>
      </c>
    </row>
    <row r="2091" s="2" customFormat="1">
      <c r="A2091" s="38"/>
      <c r="B2091" s="39"/>
      <c r="C2091" s="40"/>
      <c r="D2091" s="239" t="s">
        <v>180</v>
      </c>
      <c r="E2091" s="40"/>
      <c r="F2091" s="240" t="s">
        <v>2224</v>
      </c>
      <c r="G2091" s="40"/>
      <c r="H2091" s="40"/>
      <c r="I2091" s="241"/>
      <c r="J2091" s="40"/>
      <c r="K2091" s="40"/>
      <c r="L2091" s="44"/>
      <c r="M2091" s="242"/>
      <c r="N2091" s="243"/>
      <c r="O2091" s="91"/>
      <c r="P2091" s="91"/>
      <c r="Q2091" s="91"/>
      <c r="R2091" s="91"/>
      <c r="S2091" s="91"/>
      <c r="T2091" s="92"/>
      <c r="U2091" s="38"/>
      <c r="V2091" s="38"/>
      <c r="W2091" s="38"/>
      <c r="X2091" s="38"/>
      <c r="Y2091" s="38"/>
      <c r="Z2091" s="38"/>
      <c r="AA2091" s="38"/>
      <c r="AB2091" s="38"/>
      <c r="AC2091" s="38"/>
      <c r="AD2091" s="38"/>
      <c r="AE2091" s="38"/>
      <c r="AT2091" s="17" t="s">
        <v>180</v>
      </c>
      <c r="AU2091" s="17" t="s">
        <v>85</v>
      </c>
    </row>
    <row r="2092" s="12" customFormat="1" ht="22.8" customHeight="1">
      <c r="A2092" s="12"/>
      <c r="B2092" s="210"/>
      <c r="C2092" s="211"/>
      <c r="D2092" s="212" t="s">
        <v>75</v>
      </c>
      <c r="E2092" s="224" t="s">
        <v>2225</v>
      </c>
      <c r="F2092" s="224" t="s">
        <v>2226</v>
      </c>
      <c r="G2092" s="211"/>
      <c r="H2092" s="211"/>
      <c r="I2092" s="214"/>
      <c r="J2092" s="225">
        <f>BK2092</f>
        <v>0</v>
      </c>
      <c r="K2092" s="211"/>
      <c r="L2092" s="216"/>
      <c r="M2092" s="217"/>
      <c r="N2092" s="218"/>
      <c r="O2092" s="218"/>
      <c r="P2092" s="219">
        <f>SUM(P2093:P2140)</f>
        <v>0</v>
      </c>
      <c r="Q2092" s="218"/>
      <c r="R2092" s="219">
        <f>SUM(R2093:R2140)</f>
        <v>0.431529</v>
      </c>
      <c r="S2092" s="218"/>
      <c r="T2092" s="220">
        <f>SUM(T2093:T2140)</f>
        <v>0.0037875000000000001</v>
      </c>
      <c r="U2092" s="12"/>
      <c r="V2092" s="12"/>
      <c r="W2092" s="12"/>
      <c r="X2092" s="12"/>
      <c r="Y2092" s="12"/>
      <c r="Z2092" s="12"/>
      <c r="AA2092" s="12"/>
      <c r="AB2092" s="12"/>
      <c r="AC2092" s="12"/>
      <c r="AD2092" s="12"/>
      <c r="AE2092" s="12"/>
      <c r="AR2092" s="221" t="s">
        <v>85</v>
      </c>
      <c r="AT2092" s="222" t="s">
        <v>75</v>
      </c>
      <c r="AU2092" s="222" t="s">
        <v>83</v>
      </c>
      <c r="AY2092" s="221" t="s">
        <v>171</v>
      </c>
      <c r="BK2092" s="223">
        <f>SUM(BK2093:BK2140)</f>
        <v>0</v>
      </c>
    </row>
    <row r="2093" s="2" customFormat="1" ht="24.15" customHeight="1">
      <c r="A2093" s="38"/>
      <c r="B2093" s="39"/>
      <c r="C2093" s="226" t="s">
        <v>2227</v>
      </c>
      <c r="D2093" s="226" t="s">
        <v>173</v>
      </c>
      <c r="E2093" s="227" t="s">
        <v>2228</v>
      </c>
      <c r="F2093" s="228" t="s">
        <v>2229</v>
      </c>
      <c r="G2093" s="229" t="s">
        <v>438</v>
      </c>
      <c r="H2093" s="230">
        <v>51.497999999999998</v>
      </c>
      <c r="I2093" s="231"/>
      <c r="J2093" s="232">
        <f>ROUND(I2093*H2093,2)</f>
        <v>0</v>
      </c>
      <c r="K2093" s="228" t="s">
        <v>177</v>
      </c>
      <c r="L2093" s="44"/>
      <c r="M2093" s="233" t="s">
        <v>1</v>
      </c>
      <c r="N2093" s="234" t="s">
        <v>41</v>
      </c>
      <c r="O2093" s="91"/>
      <c r="P2093" s="235">
        <f>O2093*H2093</f>
        <v>0</v>
      </c>
      <c r="Q2093" s="235">
        <v>0</v>
      </c>
      <c r="R2093" s="235">
        <f>Q2093*H2093</f>
        <v>0</v>
      </c>
      <c r="S2093" s="235">
        <v>0</v>
      </c>
      <c r="T2093" s="236">
        <f>S2093*H2093</f>
        <v>0</v>
      </c>
      <c r="U2093" s="38"/>
      <c r="V2093" s="38"/>
      <c r="W2093" s="38"/>
      <c r="X2093" s="38"/>
      <c r="Y2093" s="38"/>
      <c r="Z2093" s="38"/>
      <c r="AA2093" s="38"/>
      <c r="AB2093" s="38"/>
      <c r="AC2093" s="38"/>
      <c r="AD2093" s="38"/>
      <c r="AE2093" s="38"/>
      <c r="AR2093" s="237" t="s">
        <v>272</v>
      </c>
      <c r="AT2093" s="237" t="s">
        <v>173</v>
      </c>
      <c r="AU2093" s="237" t="s">
        <v>85</v>
      </c>
      <c r="AY2093" s="17" t="s">
        <v>171</v>
      </c>
      <c r="BE2093" s="238">
        <f>IF(N2093="základní",J2093,0)</f>
        <v>0</v>
      </c>
      <c r="BF2093" s="238">
        <f>IF(N2093="snížená",J2093,0)</f>
        <v>0</v>
      </c>
      <c r="BG2093" s="238">
        <f>IF(N2093="zákl. přenesená",J2093,0)</f>
        <v>0</v>
      </c>
      <c r="BH2093" s="238">
        <f>IF(N2093="sníž. přenesená",J2093,0)</f>
        <v>0</v>
      </c>
      <c r="BI2093" s="238">
        <f>IF(N2093="nulová",J2093,0)</f>
        <v>0</v>
      </c>
      <c r="BJ2093" s="17" t="s">
        <v>83</v>
      </c>
      <c r="BK2093" s="238">
        <f>ROUND(I2093*H2093,2)</f>
        <v>0</v>
      </c>
      <c r="BL2093" s="17" t="s">
        <v>272</v>
      </c>
      <c r="BM2093" s="237" t="s">
        <v>2230</v>
      </c>
    </row>
    <row r="2094" s="2" customFormat="1">
      <c r="A2094" s="38"/>
      <c r="B2094" s="39"/>
      <c r="C2094" s="40"/>
      <c r="D2094" s="239" t="s">
        <v>180</v>
      </c>
      <c r="E2094" s="40"/>
      <c r="F2094" s="240" t="s">
        <v>2231</v>
      </c>
      <c r="G2094" s="40"/>
      <c r="H2094" s="40"/>
      <c r="I2094" s="241"/>
      <c r="J2094" s="40"/>
      <c r="K2094" s="40"/>
      <c r="L2094" s="44"/>
      <c r="M2094" s="242"/>
      <c r="N2094" s="243"/>
      <c r="O2094" s="91"/>
      <c r="P2094" s="91"/>
      <c r="Q2094" s="91"/>
      <c r="R2094" s="91"/>
      <c r="S2094" s="91"/>
      <c r="T2094" s="92"/>
      <c r="U2094" s="38"/>
      <c r="V2094" s="38"/>
      <c r="W2094" s="38"/>
      <c r="X2094" s="38"/>
      <c r="Y2094" s="38"/>
      <c r="Z2094" s="38"/>
      <c r="AA2094" s="38"/>
      <c r="AB2094" s="38"/>
      <c r="AC2094" s="38"/>
      <c r="AD2094" s="38"/>
      <c r="AE2094" s="38"/>
      <c r="AT2094" s="17" t="s">
        <v>180</v>
      </c>
      <c r="AU2094" s="17" t="s">
        <v>85</v>
      </c>
    </row>
    <row r="2095" s="13" customFormat="1">
      <c r="A2095" s="13"/>
      <c r="B2095" s="244"/>
      <c r="C2095" s="245"/>
      <c r="D2095" s="246" t="s">
        <v>182</v>
      </c>
      <c r="E2095" s="247" t="s">
        <v>1</v>
      </c>
      <c r="F2095" s="248" t="s">
        <v>183</v>
      </c>
      <c r="G2095" s="245"/>
      <c r="H2095" s="247" t="s">
        <v>1</v>
      </c>
      <c r="I2095" s="249"/>
      <c r="J2095" s="245"/>
      <c r="K2095" s="245"/>
      <c r="L2095" s="250"/>
      <c r="M2095" s="251"/>
      <c r="N2095" s="252"/>
      <c r="O2095" s="252"/>
      <c r="P2095" s="252"/>
      <c r="Q2095" s="252"/>
      <c r="R2095" s="252"/>
      <c r="S2095" s="252"/>
      <c r="T2095" s="25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T2095" s="254" t="s">
        <v>182</v>
      </c>
      <c r="AU2095" s="254" t="s">
        <v>85</v>
      </c>
      <c r="AV2095" s="13" t="s">
        <v>83</v>
      </c>
      <c r="AW2095" s="13" t="s">
        <v>34</v>
      </c>
      <c r="AX2095" s="13" t="s">
        <v>76</v>
      </c>
      <c r="AY2095" s="254" t="s">
        <v>171</v>
      </c>
    </row>
    <row r="2096" s="13" customFormat="1">
      <c r="A2096" s="13"/>
      <c r="B2096" s="244"/>
      <c r="C2096" s="245"/>
      <c r="D2096" s="246" t="s">
        <v>182</v>
      </c>
      <c r="E2096" s="247" t="s">
        <v>1</v>
      </c>
      <c r="F2096" s="248" t="s">
        <v>184</v>
      </c>
      <c r="G2096" s="245"/>
      <c r="H2096" s="247" t="s">
        <v>1</v>
      </c>
      <c r="I2096" s="249"/>
      <c r="J2096" s="245"/>
      <c r="K2096" s="245"/>
      <c r="L2096" s="250"/>
      <c r="M2096" s="251"/>
      <c r="N2096" s="252"/>
      <c r="O2096" s="252"/>
      <c r="P2096" s="252"/>
      <c r="Q2096" s="252"/>
      <c r="R2096" s="252"/>
      <c r="S2096" s="252"/>
      <c r="T2096" s="25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T2096" s="254" t="s">
        <v>182</v>
      </c>
      <c r="AU2096" s="254" t="s">
        <v>85</v>
      </c>
      <c r="AV2096" s="13" t="s">
        <v>83</v>
      </c>
      <c r="AW2096" s="13" t="s">
        <v>34</v>
      </c>
      <c r="AX2096" s="13" t="s">
        <v>76</v>
      </c>
      <c r="AY2096" s="254" t="s">
        <v>171</v>
      </c>
    </row>
    <row r="2097" s="13" customFormat="1">
      <c r="A2097" s="13"/>
      <c r="B2097" s="244"/>
      <c r="C2097" s="245"/>
      <c r="D2097" s="246" t="s">
        <v>182</v>
      </c>
      <c r="E2097" s="247" t="s">
        <v>1</v>
      </c>
      <c r="F2097" s="248" t="s">
        <v>386</v>
      </c>
      <c r="G2097" s="245"/>
      <c r="H2097" s="247" t="s">
        <v>1</v>
      </c>
      <c r="I2097" s="249"/>
      <c r="J2097" s="245"/>
      <c r="K2097" s="245"/>
      <c r="L2097" s="250"/>
      <c r="M2097" s="251"/>
      <c r="N2097" s="252"/>
      <c r="O2097" s="252"/>
      <c r="P2097" s="252"/>
      <c r="Q2097" s="252"/>
      <c r="R2097" s="252"/>
      <c r="S2097" s="252"/>
      <c r="T2097" s="25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T2097" s="254" t="s">
        <v>182</v>
      </c>
      <c r="AU2097" s="254" t="s">
        <v>85</v>
      </c>
      <c r="AV2097" s="13" t="s">
        <v>83</v>
      </c>
      <c r="AW2097" s="13" t="s">
        <v>34</v>
      </c>
      <c r="AX2097" s="13" t="s">
        <v>76</v>
      </c>
      <c r="AY2097" s="254" t="s">
        <v>171</v>
      </c>
    </row>
    <row r="2098" s="14" customFormat="1">
      <c r="A2098" s="14"/>
      <c r="B2098" s="255"/>
      <c r="C2098" s="256"/>
      <c r="D2098" s="246" t="s">
        <v>182</v>
      </c>
      <c r="E2098" s="257" t="s">
        <v>1</v>
      </c>
      <c r="F2098" s="258" t="s">
        <v>611</v>
      </c>
      <c r="G2098" s="256"/>
      <c r="H2098" s="259">
        <v>5.0490000000000004</v>
      </c>
      <c r="I2098" s="260"/>
      <c r="J2098" s="256"/>
      <c r="K2098" s="256"/>
      <c r="L2098" s="261"/>
      <c r="M2098" s="262"/>
      <c r="N2098" s="263"/>
      <c r="O2098" s="263"/>
      <c r="P2098" s="263"/>
      <c r="Q2098" s="263"/>
      <c r="R2098" s="263"/>
      <c r="S2098" s="263"/>
      <c r="T2098" s="264"/>
      <c r="U2098" s="14"/>
      <c r="V2098" s="14"/>
      <c r="W2098" s="14"/>
      <c r="X2098" s="14"/>
      <c r="Y2098" s="14"/>
      <c r="Z2098" s="14"/>
      <c r="AA2098" s="14"/>
      <c r="AB2098" s="14"/>
      <c r="AC2098" s="14"/>
      <c r="AD2098" s="14"/>
      <c r="AE2098" s="14"/>
      <c r="AT2098" s="265" t="s">
        <v>182</v>
      </c>
      <c r="AU2098" s="265" t="s">
        <v>85</v>
      </c>
      <c r="AV2098" s="14" t="s">
        <v>85</v>
      </c>
      <c r="AW2098" s="14" t="s">
        <v>34</v>
      </c>
      <c r="AX2098" s="14" t="s">
        <v>76</v>
      </c>
      <c r="AY2098" s="265" t="s">
        <v>171</v>
      </c>
    </row>
    <row r="2099" s="14" customFormat="1">
      <c r="A2099" s="14"/>
      <c r="B2099" s="255"/>
      <c r="C2099" s="256"/>
      <c r="D2099" s="246" t="s">
        <v>182</v>
      </c>
      <c r="E2099" s="257" t="s">
        <v>1</v>
      </c>
      <c r="F2099" s="258" t="s">
        <v>612</v>
      </c>
      <c r="G2099" s="256"/>
      <c r="H2099" s="259">
        <v>30.387499999999999</v>
      </c>
      <c r="I2099" s="260"/>
      <c r="J2099" s="256"/>
      <c r="K2099" s="256"/>
      <c r="L2099" s="261"/>
      <c r="M2099" s="262"/>
      <c r="N2099" s="263"/>
      <c r="O2099" s="263"/>
      <c r="P2099" s="263"/>
      <c r="Q2099" s="263"/>
      <c r="R2099" s="263"/>
      <c r="S2099" s="263"/>
      <c r="T2099" s="264"/>
      <c r="U2099" s="14"/>
      <c r="V2099" s="14"/>
      <c r="W2099" s="14"/>
      <c r="X2099" s="14"/>
      <c r="Y2099" s="14"/>
      <c r="Z2099" s="14"/>
      <c r="AA2099" s="14"/>
      <c r="AB2099" s="14"/>
      <c r="AC2099" s="14"/>
      <c r="AD2099" s="14"/>
      <c r="AE2099" s="14"/>
      <c r="AT2099" s="265" t="s">
        <v>182</v>
      </c>
      <c r="AU2099" s="265" t="s">
        <v>85</v>
      </c>
      <c r="AV2099" s="14" t="s">
        <v>85</v>
      </c>
      <c r="AW2099" s="14" t="s">
        <v>34</v>
      </c>
      <c r="AX2099" s="14" t="s">
        <v>76</v>
      </c>
      <c r="AY2099" s="265" t="s">
        <v>171</v>
      </c>
    </row>
    <row r="2100" s="14" customFormat="1">
      <c r="A2100" s="14"/>
      <c r="B2100" s="255"/>
      <c r="C2100" s="256"/>
      <c r="D2100" s="246" t="s">
        <v>182</v>
      </c>
      <c r="E2100" s="257" t="s">
        <v>1</v>
      </c>
      <c r="F2100" s="258" t="s">
        <v>613</v>
      </c>
      <c r="G2100" s="256"/>
      <c r="H2100" s="259">
        <v>8.234</v>
      </c>
      <c r="I2100" s="260"/>
      <c r="J2100" s="256"/>
      <c r="K2100" s="256"/>
      <c r="L2100" s="261"/>
      <c r="M2100" s="262"/>
      <c r="N2100" s="263"/>
      <c r="O2100" s="263"/>
      <c r="P2100" s="263"/>
      <c r="Q2100" s="263"/>
      <c r="R2100" s="263"/>
      <c r="S2100" s="263"/>
      <c r="T2100" s="264"/>
      <c r="U2100" s="14"/>
      <c r="V2100" s="14"/>
      <c r="W2100" s="14"/>
      <c r="X2100" s="14"/>
      <c r="Y2100" s="14"/>
      <c r="Z2100" s="14"/>
      <c r="AA2100" s="14"/>
      <c r="AB2100" s="14"/>
      <c r="AC2100" s="14"/>
      <c r="AD2100" s="14"/>
      <c r="AE2100" s="14"/>
      <c r="AT2100" s="265" t="s">
        <v>182</v>
      </c>
      <c r="AU2100" s="265" t="s">
        <v>85</v>
      </c>
      <c r="AV2100" s="14" t="s">
        <v>85</v>
      </c>
      <c r="AW2100" s="14" t="s">
        <v>34</v>
      </c>
      <c r="AX2100" s="14" t="s">
        <v>76</v>
      </c>
      <c r="AY2100" s="265" t="s">
        <v>171</v>
      </c>
    </row>
    <row r="2101" s="14" customFormat="1">
      <c r="A2101" s="14"/>
      <c r="B2101" s="255"/>
      <c r="C2101" s="256"/>
      <c r="D2101" s="246" t="s">
        <v>182</v>
      </c>
      <c r="E2101" s="257" t="s">
        <v>1</v>
      </c>
      <c r="F2101" s="258" t="s">
        <v>614</v>
      </c>
      <c r="G2101" s="256"/>
      <c r="H2101" s="259">
        <v>7.82775</v>
      </c>
      <c r="I2101" s="260"/>
      <c r="J2101" s="256"/>
      <c r="K2101" s="256"/>
      <c r="L2101" s="261"/>
      <c r="M2101" s="262"/>
      <c r="N2101" s="263"/>
      <c r="O2101" s="263"/>
      <c r="P2101" s="263"/>
      <c r="Q2101" s="263"/>
      <c r="R2101" s="263"/>
      <c r="S2101" s="263"/>
      <c r="T2101" s="264"/>
      <c r="U2101" s="14"/>
      <c r="V2101" s="14"/>
      <c r="W2101" s="14"/>
      <c r="X2101" s="14"/>
      <c r="Y2101" s="14"/>
      <c r="Z2101" s="14"/>
      <c r="AA2101" s="14"/>
      <c r="AB2101" s="14"/>
      <c r="AC2101" s="14"/>
      <c r="AD2101" s="14"/>
      <c r="AE2101" s="14"/>
      <c r="AT2101" s="265" t="s">
        <v>182</v>
      </c>
      <c r="AU2101" s="265" t="s">
        <v>85</v>
      </c>
      <c r="AV2101" s="14" t="s">
        <v>85</v>
      </c>
      <c r="AW2101" s="14" t="s">
        <v>34</v>
      </c>
      <c r="AX2101" s="14" t="s">
        <v>76</v>
      </c>
      <c r="AY2101" s="265" t="s">
        <v>171</v>
      </c>
    </row>
    <row r="2102" s="2" customFormat="1" ht="24.15" customHeight="1">
      <c r="A2102" s="38"/>
      <c r="B2102" s="39"/>
      <c r="C2102" s="267" t="s">
        <v>2232</v>
      </c>
      <c r="D2102" s="267" t="s">
        <v>284</v>
      </c>
      <c r="E2102" s="268" t="s">
        <v>2233</v>
      </c>
      <c r="F2102" s="269" t="s">
        <v>2234</v>
      </c>
      <c r="G2102" s="270" t="s">
        <v>438</v>
      </c>
      <c r="H2102" s="271">
        <v>51.497999999999998</v>
      </c>
      <c r="I2102" s="272"/>
      <c r="J2102" s="273">
        <f>ROUND(I2102*H2102,2)</f>
        <v>0</v>
      </c>
      <c r="K2102" s="269" t="s">
        <v>177</v>
      </c>
      <c r="L2102" s="274"/>
      <c r="M2102" s="275" t="s">
        <v>1</v>
      </c>
      <c r="N2102" s="276" t="s">
        <v>41</v>
      </c>
      <c r="O2102" s="91"/>
      <c r="P2102" s="235">
        <f>O2102*H2102</f>
        <v>0</v>
      </c>
      <c r="Q2102" s="235">
        <v>0</v>
      </c>
      <c r="R2102" s="235">
        <f>Q2102*H2102</f>
        <v>0</v>
      </c>
      <c r="S2102" s="235">
        <v>0</v>
      </c>
      <c r="T2102" s="236">
        <f>S2102*H2102</f>
        <v>0</v>
      </c>
      <c r="U2102" s="38"/>
      <c r="V2102" s="38"/>
      <c r="W2102" s="38"/>
      <c r="X2102" s="38"/>
      <c r="Y2102" s="38"/>
      <c r="Z2102" s="38"/>
      <c r="AA2102" s="38"/>
      <c r="AB2102" s="38"/>
      <c r="AC2102" s="38"/>
      <c r="AD2102" s="38"/>
      <c r="AE2102" s="38"/>
      <c r="AR2102" s="237" t="s">
        <v>381</v>
      </c>
      <c r="AT2102" s="237" t="s">
        <v>284</v>
      </c>
      <c r="AU2102" s="237" t="s">
        <v>85</v>
      </c>
      <c r="AY2102" s="17" t="s">
        <v>171</v>
      </c>
      <c r="BE2102" s="238">
        <f>IF(N2102="základní",J2102,0)</f>
        <v>0</v>
      </c>
      <c r="BF2102" s="238">
        <f>IF(N2102="snížená",J2102,0)</f>
        <v>0</v>
      </c>
      <c r="BG2102" s="238">
        <f>IF(N2102="zákl. přenesená",J2102,0)</f>
        <v>0</v>
      </c>
      <c r="BH2102" s="238">
        <f>IF(N2102="sníž. přenesená",J2102,0)</f>
        <v>0</v>
      </c>
      <c r="BI2102" s="238">
        <f>IF(N2102="nulová",J2102,0)</f>
        <v>0</v>
      </c>
      <c r="BJ2102" s="17" t="s">
        <v>83</v>
      </c>
      <c r="BK2102" s="238">
        <f>ROUND(I2102*H2102,2)</f>
        <v>0</v>
      </c>
      <c r="BL2102" s="17" t="s">
        <v>272</v>
      </c>
      <c r="BM2102" s="237" t="s">
        <v>2235</v>
      </c>
    </row>
    <row r="2103" s="2" customFormat="1" ht="21.75" customHeight="1">
      <c r="A2103" s="38"/>
      <c r="B2103" s="39"/>
      <c r="C2103" s="226" t="s">
        <v>2236</v>
      </c>
      <c r="D2103" s="226" t="s">
        <v>173</v>
      </c>
      <c r="E2103" s="227" t="s">
        <v>2237</v>
      </c>
      <c r="F2103" s="228" t="s">
        <v>2238</v>
      </c>
      <c r="G2103" s="229" t="s">
        <v>292</v>
      </c>
      <c r="H2103" s="230">
        <v>126.25</v>
      </c>
      <c r="I2103" s="231"/>
      <c r="J2103" s="232">
        <f>ROUND(I2103*H2103,2)</f>
        <v>0</v>
      </c>
      <c r="K2103" s="228" t="s">
        <v>177</v>
      </c>
      <c r="L2103" s="44"/>
      <c r="M2103" s="233" t="s">
        <v>1</v>
      </c>
      <c r="N2103" s="234" t="s">
        <v>41</v>
      </c>
      <c r="O2103" s="91"/>
      <c r="P2103" s="235">
        <f>O2103*H2103</f>
        <v>0</v>
      </c>
      <c r="Q2103" s="235">
        <v>0</v>
      </c>
      <c r="R2103" s="235">
        <f>Q2103*H2103</f>
        <v>0</v>
      </c>
      <c r="S2103" s="235">
        <v>3.0000000000000001E-05</v>
      </c>
      <c r="T2103" s="236">
        <f>S2103*H2103</f>
        <v>0.0037875000000000001</v>
      </c>
      <c r="U2103" s="38"/>
      <c r="V2103" s="38"/>
      <c r="W2103" s="38"/>
      <c r="X2103" s="38"/>
      <c r="Y2103" s="38"/>
      <c r="Z2103" s="38"/>
      <c r="AA2103" s="38"/>
      <c r="AB2103" s="38"/>
      <c r="AC2103" s="38"/>
      <c r="AD2103" s="38"/>
      <c r="AE2103" s="38"/>
      <c r="AR2103" s="237" t="s">
        <v>272</v>
      </c>
      <c r="AT2103" s="237" t="s">
        <v>173</v>
      </c>
      <c r="AU2103" s="237" t="s">
        <v>85</v>
      </c>
      <c r="AY2103" s="17" t="s">
        <v>171</v>
      </c>
      <c r="BE2103" s="238">
        <f>IF(N2103="základní",J2103,0)</f>
        <v>0</v>
      </c>
      <c r="BF2103" s="238">
        <f>IF(N2103="snížená",J2103,0)</f>
        <v>0</v>
      </c>
      <c r="BG2103" s="238">
        <f>IF(N2103="zákl. přenesená",J2103,0)</f>
        <v>0</v>
      </c>
      <c r="BH2103" s="238">
        <f>IF(N2103="sníž. přenesená",J2103,0)</f>
        <v>0</v>
      </c>
      <c r="BI2103" s="238">
        <f>IF(N2103="nulová",J2103,0)</f>
        <v>0</v>
      </c>
      <c r="BJ2103" s="17" t="s">
        <v>83</v>
      </c>
      <c r="BK2103" s="238">
        <f>ROUND(I2103*H2103,2)</f>
        <v>0</v>
      </c>
      <c r="BL2103" s="17" t="s">
        <v>272</v>
      </c>
      <c r="BM2103" s="237" t="s">
        <v>2239</v>
      </c>
    </row>
    <row r="2104" s="2" customFormat="1">
      <c r="A2104" s="38"/>
      <c r="B2104" s="39"/>
      <c r="C2104" s="40"/>
      <c r="D2104" s="239" t="s">
        <v>180</v>
      </c>
      <c r="E2104" s="40"/>
      <c r="F2104" s="240" t="s">
        <v>2240</v>
      </c>
      <c r="G2104" s="40"/>
      <c r="H2104" s="40"/>
      <c r="I2104" s="241"/>
      <c r="J2104" s="40"/>
      <c r="K2104" s="40"/>
      <c r="L2104" s="44"/>
      <c r="M2104" s="242"/>
      <c r="N2104" s="243"/>
      <c r="O2104" s="91"/>
      <c r="P2104" s="91"/>
      <c r="Q2104" s="91"/>
      <c r="R2104" s="91"/>
      <c r="S2104" s="91"/>
      <c r="T2104" s="92"/>
      <c r="U2104" s="38"/>
      <c r="V2104" s="38"/>
      <c r="W2104" s="38"/>
      <c r="X2104" s="38"/>
      <c r="Y2104" s="38"/>
      <c r="Z2104" s="38"/>
      <c r="AA2104" s="38"/>
      <c r="AB2104" s="38"/>
      <c r="AC2104" s="38"/>
      <c r="AD2104" s="38"/>
      <c r="AE2104" s="38"/>
      <c r="AT2104" s="17" t="s">
        <v>180</v>
      </c>
      <c r="AU2104" s="17" t="s">
        <v>85</v>
      </c>
    </row>
    <row r="2105" s="13" customFormat="1">
      <c r="A2105" s="13"/>
      <c r="B2105" s="244"/>
      <c r="C2105" s="245"/>
      <c r="D2105" s="246" t="s">
        <v>182</v>
      </c>
      <c r="E2105" s="247" t="s">
        <v>1</v>
      </c>
      <c r="F2105" s="248" t="s">
        <v>183</v>
      </c>
      <c r="G2105" s="245"/>
      <c r="H2105" s="247" t="s">
        <v>1</v>
      </c>
      <c r="I2105" s="249"/>
      <c r="J2105" s="245"/>
      <c r="K2105" s="245"/>
      <c r="L2105" s="250"/>
      <c r="M2105" s="251"/>
      <c r="N2105" s="252"/>
      <c r="O2105" s="252"/>
      <c r="P2105" s="252"/>
      <c r="Q2105" s="252"/>
      <c r="R2105" s="252"/>
      <c r="S2105" s="252"/>
      <c r="T2105" s="25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T2105" s="254" t="s">
        <v>182</v>
      </c>
      <c r="AU2105" s="254" t="s">
        <v>85</v>
      </c>
      <c r="AV2105" s="13" t="s">
        <v>83</v>
      </c>
      <c r="AW2105" s="13" t="s">
        <v>34</v>
      </c>
      <c r="AX2105" s="13" t="s">
        <v>76</v>
      </c>
      <c r="AY2105" s="254" t="s">
        <v>171</v>
      </c>
    </row>
    <row r="2106" s="13" customFormat="1">
      <c r="A2106" s="13"/>
      <c r="B2106" s="244"/>
      <c r="C2106" s="245"/>
      <c r="D2106" s="246" t="s">
        <v>182</v>
      </c>
      <c r="E2106" s="247" t="s">
        <v>1</v>
      </c>
      <c r="F2106" s="248" t="s">
        <v>184</v>
      </c>
      <c r="G2106" s="245"/>
      <c r="H2106" s="247" t="s">
        <v>1</v>
      </c>
      <c r="I2106" s="249"/>
      <c r="J2106" s="245"/>
      <c r="K2106" s="245"/>
      <c r="L2106" s="250"/>
      <c r="M2106" s="251"/>
      <c r="N2106" s="252"/>
      <c r="O2106" s="252"/>
      <c r="P2106" s="252"/>
      <c r="Q2106" s="252"/>
      <c r="R2106" s="252"/>
      <c r="S2106" s="252"/>
      <c r="T2106" s="25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T2106" s="254" t="s">
        <v>182</v>
      </c>
      <c r="AU2106" s="254" t="s">
        <v>85</v>
      </c>
      <c r="AV2106" s="13" t="s">
        <v>83</v>
      </c>
      <c r="AW2106" s="13" t="s">
        <v>34</v>
      </c>
      <c r="AX2106" s="13" t="s">
        <v>76</v>
      </c>
      <c r="AY2106" s="254" t="s">
        <v>171</v>
      </c>
    </row>
    <row r="2107" s="13" customFormat="1">
      <c r="A2107" s="13"/>
      <c r="B2107" s="244"/>
      <c r="C2107" s="245"/>
      <c r="D2107" s="246" t="s">
        <v>182</v>
      </c>
      <c r="E2107" s="247" t="s">
        <v>1</v>
      </c>
      <c r="F2107" s="248" t="s">
        <v>386</v>
      </c>
      <c r="G2107" s="245"/>
      <c r="H2107" s="247" t="s">
        <v>1</v>
      </c>
      <c r="I2107" s="249"/>
      <c r="J2107" s="245"/>
      <c r="K2107" s="245"/>
      <c r="L2107" s="250"/>
      <c r="M2107" s="251"/>
      <c r="N2107" s="252"/>
      <c r="O2107" s="252"/>
      <c r="P2107" s="252"/>
      <c r="Q2107" s="252"/>
      <c r="R2107" s="252"/>
      <c r="S2107" s="252"/>
      <c r="T2107" s="25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T2107" s="254" t="s">
        <v>182</v>
      </c>
      <c r="AU2107" s="254" t="s">
        <v>85</v>
      </c>
      <c r="AV2107" s="13" t="s">
        <v>83</v>
      </c>
      <c r="AW2107" s="13" t="s">
        <v>34</v>
      </c>
      <c r="AX2107" s="13" t="s">
        <v>76</v>
      </c>
      <c r="AY2107" s="254" t="s">
        <v>171</v>
      </c>
    </row>
    <row r="2108" s="14" customFormat="1">
      <c r="A2108" s="14"/>
      <c r="B2108" s="255"/>
      <c r="C2108" s="256"/>
      <c r="D2108" s="246" t="s">
        <v>182</v>
      </c>
      <c r="E2108" s="257" t="s">
        <v>1</v>
      </c>
      <c r="F2108" s="258" t="s">
        <v>650</v>
      </c>
      <c r="G2108" s="256"/>
      <c r="H2108" s="259">
        <v>12.880000000000001</v>
      </c>
      <c r="I2108" s="260"/>
      <c r="J2108" s="256"/>
      <c r="K2108" s="256"/>
      <c r="L2108" s="261"/>
      <c r="M2108" s="262"/>
      <c r="N2108" s="263"/>
      <c r="O2108" s="263"/>
      <c r="P2108" s="263"/>
      <c r="Q2108" s="263"/>
      <c r="R2108" s="263"/>
      <c r="S2108" s="263"/>
      <c r="T2108" s="264"/>
      <c r="U2108" s="14"/>
      <c r="V2108" s="14"/>
      <c r="W2108" s="14"/>
      <c r="X2108" s="14"/>
      <c r="Y2108" s="14"/>
      <c r="Z2108" s="14"/>
      <c r="AA2108" s="14"/>
      <c r="AB2108" s="14"/>
      <c r="AC2108" s="14"/>
      <c r="AD2108" s="14"/>
      <c r="AE2108" s="14"/>
      <c r="AT2108" s="265" t="s">
        <v>182</v>
      </c>
      <c r="AU2108" s="265" t="s">
        <v>85</v>
      </c>
      <c r="AV2108" s="14" t="s">
        <v>85</v>
      </c>
      <c r="AW2108" s="14" t="s">
        <v>34</v>
      </c>
      <c r="AX2108" s="14" t="s">
        <v>76</v>
      </c>
      <c r="AY2108" s="265" t="s">
        <v>171</v>
      </c>
    </row>
    <row r="2109" s="14" customFormat="1">
      <c r="A2109" s="14"/>
      <c r="B2109" s="255"/>
      <c r="C2109" s="256"/>
      <c r="D2109" s="246" t="s">
        <v>182</v>
      </c>
      <c r="E2109" s="257" t="s">
        <v>1</v>
      </c>
      <c r="F2109" s="258" t="s">
        <v>651</v>
      </c>
      <c r="G2109" s="256"/>
      <c r="H2109" s="259">
        <v>81.120000000000005</v>
      </c>
      <c r="I2109" s="260"/>
      <c r="J2109" s="256"/>
      <c r="K2109" s="256"/>
      <c r="L2109" s="261"/>
      <c r="M2109" s="262"/>
      <c r="N2109" s="263"/>
      <c r="O2109" s="263"/>
      <c r="P2109" s="263"/>
      <c r="Q2109" s="263"/>
      <c r="R2109" s="263"/>
      <c r="S2109" s="263"/>
      <c r="T2109" s="264"/>
      <c r="U2109" s="14"/>
      <c r="V2109" s="14"/>
      <c r="W2109" s="14"/>
      <c r="X2109" s="14"/>
      <c r="Y2109" s="14"/>
      <c r="Z2109" s="14"/>
      <c r="AA2109" s="14"/>
      <c r="AB2109" s="14"/>
      <c r="AC2109" s="14"/>
      <c r="AD2109" s="14"/>
      <c r="AE2109" s="14"/>
      <c r="AT2109" s="265" t="s">
        <v>182</v>
      </c>
      <c r="AU2109" s="265" t="s">
        <v>85</v>
      </c>
      <c r="AV2109" s="14" t="s">
        <v>85</v>
      </c>
      <c r="AW2109" s="14" t="s">
        <v>34</v>
      </c>
      <c r="AX2109" s="14" t="s">
        <v>76</v>
      </c>
      <c r="AY2109" s="265" t="s">
        <v>171</v>
      </c>
    </row>
    <row r="2110" s="14" customFormat="1">
      <c r="A2110" s="14"/>
      <c r="B2110" s="255"/>
      <c r="C2110" s="256"/>
      <c r="D2110" s="246" t="s">
        <v>182</v>
      </c>
      <c r="E2110" s="257" t="s">
        <v>1</v>
      </c>
      <c r="F2110" s="258" t="s">
        <v>652</v>
      </c>
      <c r="G2110" s="256"/>
      <c r="H2110" s="259">
        <v>20.960000000000001</v>
      </c>
      <c r="I2110" s="260"/>
      <c r="J2110" s="256"/>
      <c r="K2110" s="256"/>
      <c r="L2110" s="261"/>
      <c r="M2110" s="262"/>
      <c r="N2110" s="263"/>
      <c r="O2110" s="263"/>
      <c r="P2110" s="263"/>
      <c r="Q2110" s="263"/>
      <c r="R2110" s="263"/>
      <c r="S2110" s="263"/>
      <c r="T2110" s="264"/>
      <c r="U2110" s="14"/>
      <c r="V2110" s="14"/>
      <c r="W2110" s="14"/>
      <c r="X2110" s="14"/>
      <c r="Y2110" s="14"/>
      <c r="Z2110" s="14"/>
      <c r="AA2110" s="14"/>
      <c r="AB2110" s="14"/>
      <c r="AC2110" s="14"/>
      <c r="AD2110" s="14"/>
      <c r="AE2110" s="14"/>
      <c r="AT2110" s="265" t="s">
        <v>182</v>
      </c>
      <c r="AU2110" s="265" t="s">
        <v>85</v>
      </c>
      <c r="AV2110" s="14" t="s">
        <v>85</v>
      </c>
      <c r="AW2110" s="14" t="s">
        <v>34</v>
      </c>
      <c r="AX2110" s="14" t="s">
        <v>76</v>
      </c>
      <c r="AY2110" s="265" t="s">
        <v>171</v>
      </c>
    </row>
    <row r="2111" s="14" customFormat="1">
      <c r="A2111" s="14"/>
      <c r="B2111" s="255"/>
      <c r="C2111" s="256"/>
      <c r="D2111" s="246" t="s">
        <v>182</v>
      </c>
      <c r="E2111" s="257" t="s">
        <v>1</v>
      </c>
      <c r="F2111" s="258" t="s">
        <v>653</v>
      </c>
      <c r="G2111" s="256"/>
      <c r="H2111" s="259">
        <v>11.289999999999999</v>
      </c>
      <c r="I2111" s="260"/>
      <c r="J2111" s="256"/>
      <c r="K2111" s="256"/>
      <c r="L2111" s="261"/>
      <c r="M2111" s="262"/>
      <c r="N2111" s="263"/>
      <c r="O2111" s="263"/>
      <c r="P2111" s="263"/>
      <c r="Q2111" s="263"/>
      <c r="R2111" s="263"/>
      <c r="S2111" s="263"/>
      <c r="T2111" s="264"/>
      <c r="U2111" s="14"/>
      <c r="V2111" s="14"/>
      <c r="W2111" s="14"/>
      <c r="X2111" s="14"/>
      <c r="Y2111" s="14"/>
      <c r="Z2111" s="14"/>
      <c r="AA2111" s="14"/>
      <c r="AB2111" s="14"/>
      <c r="AC2111" s="14"/>
      <c r="AD2111" s="14"/>
      <c r="AE2111" s="14"/>
      <c r="AT2111" s="265" t="s">
        <v>182</v>
      </c>
      <c r="AU2111" s="265" t="s">
        <v>85</v>
      </c>
      <c r="AV2111" s="14" t="s">
        <v>85</v>
      </c>
      <c r="AW2111" s="14" t="s">
        <v>34</v>
      </c>
      <c r="AX2111" s="14" t="s">
        <v>76</v>
      </c>
      <c r="AY2111" s="265" t="s">
        <v>171</v>
      </c>
    </row>
    <row r="2112" s="2" customFormat="1" ht="16.5" customHeight="1">
      <c r="A2112" s="38"/>
      <c r="B2112" s="39"/>
      <c r="C2112" s="267" t="s">
        <v>2241</v>
      </c>
      <c r="D2112" s="267" t="s">
        <v>284</v>
      </c>
      <c r="E2112" s="268" t="s">
        <v>2242</v>
      </c>
      <c r="F2112" s="269" t="s">
        <v>2243</v>
      </c>
      <c r="G2112" s="270" t="s">
        <v>292</v>
      </c>
      <c r="H2112" s="271">
        <v>126.25</v>
      </c>
      <c r="I2112" s="272"/>
      <c r="J2112" s="273">
        <f>ROUND(I2112*H2112,2)</f>
        <v>0</v>
      </c>
      <c r="K2112" s="269" t="s">
        <v>177</v>
      </c>
      <c r="L2112" s="274"/>
      <c r="M2112" s="275" t="s">
        <v>1</v>
      </c>
      <c r="N2112" s="276" t="s">
        <v>41</v>
      </c>
      <c r="O2112" s="91"/>
      <c r="P2112" s="235">
        <f>O2112*H2112</f>
        <v>0</v>
      </c>
      <c r="Q2112" s="235">
        <v>2.0000000000000002E-05</v>
      </c>
      <c r="R2112" s="235">
        <f>Q2112*H2112</f>
        <v>0.0025250000000000003</v>
      </c>
      <c r="S2112" s="235">
        <v>0</v>
      </c>
      <c r="T2112" s="236">
        <f>S2112*H2112</f>
        <v>0</v>
      </c>
      <c r="U2112" s="38"/>
      <c r="V2112" s="38"/>
      <c r="W2112" s="38"/>
      <c r="X2112" s="38"/>
      <c r="Y2112" s="38"/>
      <c r="Z2112" s="38"/>
      <c r="AA2112" s="38"/>
      <c r="AB2112" s="38"/>
      <c r="AC2112" s="38"/>
      <c r="AD2112" s="38"/>
      <c r="AE2112" s="38"/>
      <c r="AR2112" s="237" t="s">
        <v>381</v>
      </c>
      <c r="AT2112" s="237" t="s">
        <v>284</v>
      </c>
      <c r="AU2112" s="237" t="s">
        <v>85</v>
      </c>
      <c r="AY2112" s="17" t="s">
        <v>171</v>
      </c>
      <c r="BE2112" s="238">
        <f>IF(N2112="základní",J2112,0)</f>
        <v>0</v>
      </c>
      <c r="BF2112" s="238">
        <f>IF(N2112="snížená",J2112,0)</f>
        <v>0</v>
      </c>
      <c r="BG2112" s="238">
        <f>IF(N2112="zákl. přenesená",J2112,0)</f>
        <v>0</v>
      </c>
      <c r="BH2112" s="238">
        <f>IF(N2112="sníž. přenesená",J2112,0)</f>
        <v>0</v>
      </c>
      <c r="BI2112" s="238">
        <f>IF(N2112="nulová",J2112,0)</f>
        <v>0</v>
      </c>
      <c r="BJ2112" s="17" t="s">
        <v>83</v>
      </c>
      <c r="BK2112" s="238">
        <f>ROUND(I2112*H2112,2)</f>
        <v>0</v>
      </c>
      <c r="BL2112" s="17" t="s">
        <v>272</v>
      </c>
      <c r="BM2112" s="237" t="s">
        <v>2244</v>
      </c>
    </row>
    <row r="2113" s="2" customFormat="1" ht="24.15" customHeight="1">
      <c r="A2113" s="38"/>
      <c r="B2113" s="39"/>
      <c r="C2113" s="226" t="s">
        <v>2245</v>
      </c>
      <c r="D2113" s="226" t="s">
        <v>173</v>
      </c>
      <c r="E2113" s="227" t="s">
        <v>2246</v>
      </c>
      <c r="F2113" s="228" t="s">
        <v>2247</v>
      </c>
      <c r="G2113" s="229" t="s">
        <v>292</v>
      </c>
      <c r="H2113" s="230">
        <v>773.52800000000002</v>
      </c>
      <c r="I2113" s="231"/>
      <c r="J2113" s="232">
        <f>ROUND(I2113*H2113,2)</f>
        <v>0</v>
      </c>
      <c r="K2113" s="228" t="s">
        <v>177</v>
      </c>
      <c r="L2113" s="44"/>
      <c r="M2113" s="233" t="s">
        <v>1</v>
      </c>
      <c r="N2113" s="234" t="s">
        <v>41</v>
      </c>
      <c r="O2113" s="91"/>
      <c r="P2113" s="235">
        <f>O2113*H2113</f>
        <v>0</v>
      </c>
      <c r="Q2113" s="235">
        <v>0.00021000000000000001</v>
      </c>
      <c r="R2113" s="235">
        <f>Q2113*H2113</f>
        <v>0.16244088000000001</v>
      </c>
      <c r="S2113" s="235">
        <v>0</v>
      </c>
      <c r="T2113" s="236">
        <f>S2113*H2113</f>
        <v>0</v>
      </c>
      <c r="U2113" s="38"/>
      <c r="V2113" s="38"/>
      <c r="W2113" s="38"/>
      <c r="X2113" s="38"/>
      <c r="Y2113" s="38"/>
      <c r="Z2113" s="38"/>
      <c r="AA2113" s="38"/>
      <c r="AB2113" s="38"/>
      <c r="AC2113" s="38"/>
      <c r="AD2113" s="38"/>
      <c r="AE2113" s="38"/>
      <c r="AR2113" s="237" t="s">
        <v>272</v>
      </c>
      <c r="AT2113" s="237" t="s">
        <v>173</v>
      </c>
      <c r="AU2113" s="237" t="s">
        <v>85</v>
      </c>
      <c r="AY2113" s="17" t="s">
        <v>171</v>
      </c>
      <c r="BE2113" s="238">
        <f>IF(N2113="základní",J2113,0)</f>
        <v>0</v>
      </c>
      <c r="BF2113" s="238">
        <f>IF(N2113="snížená",J2113,0)</f>
        <v>0</v>
      </c>
      <c r="BG2113" s="238">
        <f>IF(N2113="zákl. přenesená",J2113,0)</f>
        <v>0</v>
      </c>
      <c r="BH2113" s="238">
        <f>IF(N2113="sníž. přenesená",J2113,0)</f>
        <v>0</v>
      </c>
      <c r="BI2113" s="238">
        <f>IF(N2113="nulová",J2113,0)</f>
        <v>0</v>
      </c>
      <c r="BJ2113" s="17" t="s">
        <v>83</v>
      </c>
      <c r="BK2113" s="238">
        <f>ROUND(I2113*H2113,2)</f>
        <v>0</v>
      </c>
      <c r="BL2113" s="17" t="s">
        <v>272</v>
      </c>
      <c r="BM2113" s="237" t="s">
        <v>2248</v>
      </c>
    </row>
    <row r="2114" s="2" customFormat="1">
      <c r="A2114" s="38"/>
      <c r="B2114" s="39"/>
      <c r="C2114" s="40"/>
      <c r="D2114" s="239" t="s">
        <v>180</v>
      </c>
      <c r="E2114" s="40"/>
      <c r="F2114" s="240" t="s">
        <v>2249</v>
      </c>
      <c r="G2114" s="40"/>
      <c r="H2114" s="40"/>
      <c r="I2114" s="241"/>
      <c r="J2114" s="40"/>
      <c r="K2114" s="40"/>
      <c r="L2114" s="44"/>
      <c r="M2114" s="242"/>
      <c r="N2114" s="243"/>
      <c r="O2114" s="91"/>
      <c r="P2114" s="91"/>
      <c r="Q2114" s="91"/>
      <c r="R2114" s="91"/>
      <c r="S2114" s="91"/>
      <c r="T2114" s="92"/>
      <c r="U2114" s="38"/>
      <c r="V2114" s="38"/>
      <c r="W2114" s="38"/>
      <c r="X2114" s="38"/>
      <c r="Y2114" s="38"/>
      <c r="Z2114" s="38"/>
      <c r="AA2114" s="38"/>
      <c r="AB2114" s="38"/>
      <c r="AC2114" s="38"/>
      <c r="AD2114" s="38"/>
      <c r="AE2114" s="38"/>
      <c r="AT2114" s="17" t="s">
        <v>180</v>
      </c>
      <c r="AU2114" s="17" t="s">
        <v>85</v>
      </c>
    </row>
    <row r="2115" s="2" customFormat="1" ht="33" customHeight="1">
      <c r="A2115" s="38"/>
      <c r="B2115" s="39"/>
      <c r="C2115" s="226" t="s">
        <v>2250</v>
      </c>
      <c r="D2115" s="226" t="s">
        <v>173</v>
      </c>
      <c r="E2115" s="227" t="s">
        <v>2251</v>
      </c>
      <c r="F2115" s="228" t="s">
        <v>2252</v>
      </c>
      <c r="G2115" s="229" t="s">
        <v>292</v>
      </c>
      <c r="H2115" s="230">
        <v>773.52800000000002</v>
      </c>
      <c r="I2115" s="231"/>
      <c r="J2115" s="232">
        <f>ROUND(I2115*H2115,2)</f>
        <v>0</v>
      </c>
      <c r="K2115" s="228" t="s">
        <v>177</v>
      </c>
      <c r="L2115" s="44"/>
      <c r="M2115" s="233" t="s">
        <v>1</v>
      </c>
      <c r="N2115" s="234" t="s">
        <v>41</v>
      </c>
      <c r="O2115" s="91"/>
      <c r="P2115" s="235">
        <f>O2115*H2115</f>
        <v>0</v>
      </c>
      <c r="Q2115" s="235">
        <v>0.00029</v>
      </c>
      <c r="R2115" s="235">
        <f>Q2115*H2115</f>
        <v>0.22432312000000002</v>
      </c>
      <c r="S2115" s="235">
        <v>0</v>
      </c>
      <c r="T2115" s="236">
        <f>S2115*H2115</f>
        <v>0</v>
      </c>
      <c r="U2115" s="38"/>
      <c r="V2115" s="38"/>
      <c r="W2115" s="38"/>
      <c r="X2115" s="38"/>
      <c r="Y2115" s="38"/>
      <c r="Z2115" s="38"/>
      <c r="AA2115" s="38"/>
      <c r="AB2115" s="38"/>
      <c r="AC2115" s="38"/>
      <c r="AD2115" s="38"/>
      <c r="AE2115" s="38"/>
      <c r="AR2115" s="237" t="s">
        <v>272</v>
      </c>
      <c r="AT2115" s="237" t="s">
        <v>173</v>
      </c>
      <c r="AU2115" s="237" t="s">
        <v>85</v>
      </c>
      <c r="AY2115" s="17" t="s">
        <v>171</v>
      </c>
      <c r="BE2115" s="238">
        <f>IF(N2115="základní",J2115,0)</f>
        <v>0</v>
      </c>
      <c r="BF2115" s="238">
        <f>IF(N2115="snížená",J2115,0)</f>
        <v>0</v>
      </c>
      <c r="BG2115" s="238">
        <f>IF(N2115="zákl. přenesená",J2115,0)</f>
        <v>0</v>
      </c>
      <c r="BH2115" s="238">
        <f>IF(N2115="sníž. přenesená",J2115,0)</f>
        <v>0</v>
      </c>
      <c r="BI2115" s="238">
        <f>IF(N2115="nulová",J2115,0)</f>
        <v>0</v>
      </c>
      <c r="BJ2115" s="17" t="s">
        <v>83</v>
      </c>
      <c r="BK2115" s="238">
        <f>ROUND(I2115*H2115,2)</f>
        <v>0</v>
      </c>
      <c r="BL2115" s="17" t="s">
        <v>272</v>
      </c>
      <c r="BM2115" s="237" t="s">
        <v>2253</v>
      </c>
    </row>
    <row r="2116" s="2" customFormat="1">
      <c r="A2116" s="38"/>
      <c r="B2116" s="39"/>
      <c r="C2116" s="40"/>
      <c r="D2116" s="239" t="s">
        <v>180</v>
      </c>
      <c r="E2116" s="40"/>
      <c r="F2116" s="240" t="s">
        <v>2254</v>
      </c>
      <c r="G2116" s="40"/>
      <c r="H2116" s="40"/>
      <c r="I2116" s="241"/>
      <c r="J2116" s="40"/>
      <c r="K2116" s="40"/>
      <c r="L2116" s="44"/>
      <c r="M2116" s="242"/>
      <c r="N2116" s="243"/>
      <c r="O2116" s="91"/>
      <c r="P2116" s="91"/>
      <c r="Q2116" s="91"/>
      <c r="R2116" s="91"/>
      <c r="S2116" s="91"/>
      <c r="T2116" s="92"/>
      <c r="U2116" s="38"/>
      <c r="V2116" s="38"/>
      <c r="W2116" s="38"/>
      <c r="X2116" s="38"/>
      <c r="Y2116" s="38"/>
      <c r="Z2116" s="38"/>
      <c r="AA2116" s="38"/>
      <c r="AB2116" s="38"/>
      <c r="AC2116" s="38"/>
      <c r="AD2116" s="38"/>
      <c r="AE2116" s="38"/>
      <c r="AT2116" s="17" t="s">
        <v>180</v>
      </c>
      <c r="AU2116" s="17" t="s">
        <v>85</v>
      </c>
    </row>
    <row r="2117" s="13" customFormat="1">
      <c r="A2117" s="13"/>
      <c r="B2117" s="244"/>
      <c r="C2117" s="245"/>
      <c r="D2117" s="246" t="s">
        <v>182</v>
      </c>
      <c r="E2117" s="247" t="s">
        <v>1</v>
      </c>
      <c r="F2117" s="248" t="s">
        <v>183</v>
      </c>
      <c r="G2117" s="245"/>
      <c r="H2117" s="247" t="s">
        <v>1</v>
      </c>
      <c r="I2117" s="249"/>
      <c r="J2117" s="245"/>
      <c r="K2117" s="245"/>
      <c r="L2117" s="250"/>
      <c r="M2117" s="251"/>
      <c r="N2117" s="252"/>
      <c r="O2117" s="252"/>
      <c r="P2117" s="252"/>
      <c r="Q2117" s="252"/>
      <c r="R2117" s="252"/>
      <c r="S2117" s="252"/>
      <c r="T2117" s="25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T2117" s="254" t="s">
        <v>182</v>
      </c>
      <c r="AU2117" s="254" t="s">
        <v>85</v>
      </c>
      <c r="AV2117" s="13" t="s">
        <v>83</v>
      </c>
      <c r="AW2117" s="13" t="s">
        <v>34</v>
      </c>
      <c r="AX2117" s="13" t="s">
        <v>76</v>
      </c>
      <c r="AY2117" s="254" t="s">
        <v>171</v>
      </c>
    </row>
    <row r="2118" s="13" customFormat="1">
      <c r="A2118" s="13"/>
      <c r="B2118" s="244"/>
      <c r="C2118" s="245"/>
      <c r="D2118" s="246" t="s">
        <v>182</v>
      </c>
      <c r="E2118" s="247" t="s">
        <v>1</v>
      </c>
      <c r="F2118" s="248" t="s">
        <v>184</v>
      </c>
      <c r="G2118" s="245"/>
      <c r="H2118" s="247" t="s">
        <v>1</v>
      </c>
      <c r="I2118" s="249"/>
      <c r="J2118" s="245"/>
      <c r="K2118" s="245"/>
      <c r="L2118" s="250"/>
      <c r="M2118" s="251"/>
      <c r="N2118" s="252"/>
      <c r="O2118" s="252"/>
      <c r="P2118" s="252"/>
      <c r="Q2118" s="252"/>
      <c r="R2118" s="252"/>
      <c r="S2118" s="252"/>
      <c r="T2118" s="25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T2118" s="254" t="s">
        <v>182</v>
      </c>
      <c r="AU2118" s="254" t="s">
        <v>85</v>
      </c>
      <c r="AV2118" s="13" t="s">
        <v>83</v>
      </c>
      <c r="AW2118" s="13" t="s">
        <v>34</v>
      </c>
      <c r="AX2118" s="13" t="s">
        <v>76</v>
      </c>
      <c r="AY2118" s="254" t="s">
        <v>171</v>
      </c>
    </row>
    <row r="2119" s="13" customFormat="1">
      <c r="A2119" s="13"/>
      <c r="B2119" s="244"/>
      <c r="C2119" s="245"/>
      <c r="D2119" s="246" t="s">
        <v>182</v>
      </c>
      <c r="E2119" s="247" t="s">
        <v>1</v>
      </c>
      <c r="F2119" s="248" t="s">
        <v>386</v>
      </c>
      <c r="G2119" s="245"/>
      <c r="H2119" s="247" t="s">
        <v>1</v>
      </c>
      <c r="I2119" s="249"/>
      <c r="J2119" s="245"/>
      <c r="K2119" s="245"/>
      <c r="L2119" s="250"/>
      <c r="M2119" s="251"/>
      <c r="N2119" s="252"/>
      <c r="O2119" s="252"/>
      <c r="P2119" s="252"/>
      <c r="Q2119" s="252"/>
      <c r="R2119" s="252"/>
      <c r="S2119" s="252"/>
      <c r="T2119" s="25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T2119" s="254" t="s">
        <v>182</v>
      </c>
      <c r="AU2119" s="254" t="s">
        <v>85</v>
      </c>
      <c r="AV2119" s="13" t="s">
        <v>83</v>
      </c>
      <c r="AW2119" s="13" t="s">
        <v>34</v>
      </c>
      <c r="AX2119" s="13" t="s">
        <v>76</v>
      </c>
      <c r="AY2119" s="254" t="s">
        <v>171</v>
      </c>
    </row>
    <row r="2120" s="14" customFormat="1">
      <c r="A2120" s="14"/>
      <c r="B2120" s="255"/>
      <c r="C2120" s="256"/>
      <c r="D2120" s="246" t="s">
        <v>182</v>
      </c>
      <c r="E2120" s="257" t="s">
        <v>1</v>
      </c>
      <c r="F2120" s="258" t="s">
        <v>510</v>
      </c>
      <c r="G2120" s="256"/>
      <c r="H2120" s="259">
        <v>44.240000000000002</v>
      </c>
      <c r="I2120" s="260"/>
      <c r="J2120" s="256"/>
      <c r="K2120" s="256"/>
      <c r="L2120" s="261"/>
      <c r="M2120" s="262"/>
      <c r="N2120" s="263"/>
      <c r="O2120" s="263"/>
      <c r="P2120" s="263"/>
      <c r="Q2120" s="263"/>
      <c r="R2120" s="263"/>
      <c r="S2120" s="263"/>
      <c r="T2120" s="264"/>
      <c r="U2120" s="14"/>
      <c r="V2120" s="14"/>
      <c r="W2120" s="14"/>
      <c r="X2120" s="14"/>
      <c r="Y2120" s="14"/>
      <c r="Z2120" s="14"/>
      <c r="AA2120" s="14"/>
      <c r="AB2120" s="14"/>
      <c r="AC2120" s="14"/>
      <c r="AD2120" s="14"/>
      <c r="AE2120" s="14"/>
      <c r="AT2120" s="265" t="s">
        <v>182</v>
      </c>
      <c r="AU2120" s="265" t="s">
        <v>85</v>
      </c>
      <c r="AV2120" s="14" t="s">
        <v>85</v>
      </c>
      <c r="AW2120" s="14" t="s">
        <v>34</v>
      </c>
      <c r="AX2120" s="14" t="s">
        <v>76</v>
      </c>
      <c r="AY2120" s="265" t="s">
        <v>171</v>
      </c>
    </row>
    <row r="2121" s="14" customFormat="1">
      <c r="A2121" s="14"/>
      <c r="B2121" s="255"/>
      <c r="C2121" s="256"/>
      <c r="D2121" s="246" t="s">
        <v>182</v>
      </c>
      <c r="E2121" s="257" t="s">
        <v>1</v>
      </c>
      <c r="F2121" s="258" t="s">
        <v>511</v>
      </c>
      <c r="G2121" s="256"/>
      <c r="H2121" s="259">
        <v>40.32</v>
      </c>
      <c r="I2121" s="260"/>
      <c r="J2121" s="256"/>
      <c r="K2121" s="256"/>
      <c r="L2121" s="261"/>
      <c r="M2121" s="262"/>
      <c r="N2121" s="263"/>
      <c r="O2121" s="263"/>
      <c r="P2121" s="263"/>
      <c r="Q2121" s="263"/>
      <c r="R2121" s="263"/>
      <c r="S2121" s="263"/>
      <c r="T2121" s="264"/>
      <c r="U2121" s="14"/>
      <c r="V2121" s="14"/>
      <c r="W2121" s="14"/>
      <c r="X2121" s="14"/>
      <c r="Y2121" s="14"/>
      <c r="Z2121" s="14"/>
      <c r="AA2121" s="14"/>
      <c r="AB2121" s="14"/>
      <c r="AC2121" s="14"/>
      <c r="AD2121" s="14"/>
      <c r="AE2121" s="14"/>
      <c r="AT2121" s="265" t="s">
        <v>182</v>
      </c>
      <c r="AU2121" s="265" t="s">
        <v>85</v>
      </c>
      <c r="AV2121" s="14" t="s">
        <v>85</v>
      </c>
      <c r="AW2121" s="14" t="s">
        <v>34</v>
      </c>
      <c r="AX2121" s="14" t="s">
        <v>76</v>
      </c>
      <c r="AY2121" s="265" t="s">
        <v>171</v>
      </c>
    </row>
    <row r="2122" s="14" customFormat="1">
      <c r="A2122" s="14"/>
      <c r="B2122" s="255"/>
      <c r="C2122" s="256"/>
      <c r="D2122" s="246" t="s">
        <v>182</v>
      </c>
      <c r="E2122" s="257" t="s">
        <v>1</v>
      </c>
      <c r="F2122" s="258" t="s">
        <v>512</v>
      </c>
      <c r="G2122" s="256"/>
      <c r="H2122" s="259">
        <v>49.840000000000003</v>
      </c>
      <c r="I2122" s="260"/>
      <c r="J2122" s="256"/>
      <c r="K2122" s="256"/>
      <c r="L2122" s="261"/>
      <c r="M2122" s="262"/>
      <c r="N2122" s="263"/>
      <c r="O2122" s="263"/>
      <c r="P2122" s="263"/>
      <c r="Q2122" s="263"/>
      <c r="R2122" s="263"/>
      <c r="S2122" s="263"/>
      <c r="T2122" s="264"/>
      <c r="U2122" s="14"/>
      <c r="V2122" s="14"/>
      <c r="W2122" s="14"/>
      <c r="X2122" s="14"/>
      <c r="Y2122" s="14"/>
      <c r="Z2122" s="14"/>
      <c r="AA2122" s="14"/>
      <c r="AB2122" s="14"/>
      <c r="AC2122" s="14"/>
      <c r="AD2122" s="14"/>
      <c r="AE2122" s="14"/>
      <c r="AT2122" s="265" t="s">
        <v>182</v>
      </c>
      <c r="AU2122" s="265" t="s">
        <v>85</v>
      </c>
      <c r="AV2122" s="14" t="s">
        <v>85</v>
      </c>
      <c r="AW2122" s="14" t="s">
        <v>34</v>
      </c>
      <c r="AX2122" s="14" t="s">
        <v>76</v>
      </c>
      <c r="AY2122" s="265" t="s">
        <v>171</v>
      </c>
    </row>
    <row r="2123" s="14" customFormat="1">
      <c r="A2123" s="14"/>
      <c r="B2123" s="255"/>
      <c r="C2123" s="256"/>
      <c r="D2123" s="246" t="s">
        <v>182</v>
      </c>
      <c r="E2123" s="257" t="s">
        <v>1</v>
      </c>
      <c r="F2123" s="258" t="s">
        <v>513</v>
      </c>
      <c r="G2123" s="256"/>
      <c r="H2123" s="259">
        <v>45.640000000000001</v>
      </c>
      <c r="I2123" s="260"/>
      <c r="J2123" s="256"/>
      <c r="K2123" s="256"/>
      <c r="L2123" s="261"/>
      <c r="M2123" s="262"/>
      <c r="N2123" s="263"/>
      <c r="O2123" s="263"/>
      <c r="P2123" s="263"/>
      <c r="Q2123" s="263"/>
      <c r="R2123" s="263"/>
      <c r="S2123" s="263"/>
      <c r="T2123" s="264"/>
      <c r="U2123" s="14"/>
      <c r="V2123" s="14"/>
      <c r="W2123" s="14"/>
      <c r="X2123" s="14"/>
      <c r="Y2123" s="14"/>
      <c r="Z2123" s="14"/>
      <c r="AA2123" s="14"/>
      <c r="AB2123" s="14"/>
      <c r="AC2123" s="14"/>
      <c r="AD2123" s="14"/>
      <c r="AE2123" s="14"/>
      <c r="AT2123" s="265" t="s">
        <v>182</v>
      </c>
      <c r="AU2123" s="265" t="s">
        <v>85</v>
      </c>
      <c r="AV2123" s="14" t="s">
        <v>85</v>
      </c>
      <c r="AW2123" s="14" t="s">
        <v>34</v>
      </c>
      <c r="AX2123" s="14" t="s">
        <v>76</v>
      </c>
      <c r="AY2123" s="265" t="s">
        <v>171</v>
      </c>
    </row>
    <row r="2124" s="14" customFormat="1">
      <c r="A2124" s="14"/>
      <c r="B2124" s="255"/>
      <c r="C2124" s="256"/>
      <c r="D2124" s="246" t="s">
        <v>182</v>
      </c>
      <c r="E2124" s="257" t="s">
        <v>1</v>
      </c>
      <c r="F2124" s="258" t="s">
        <v>514</v>
      </c>
      <c r="G2124" s="256"/>
      <c r="H2124" s="259">
        <v>251.74799999999999</v>
      </c>
      <c r="I2124" s="260"/>
      <c r="J2124" s="256"/>
      <c r="K2124" s="256"/>
      <c r="L2124" s="261"/>
      <c r="M2124" s="262"/>
      <c r="N2124" s="263"/>
      <c r="O2124" s="263"/>
      <c r="P2124" s="263"/>
      <c r="Q2124" s="263"/>
      <c r="R2124" s="263"/>
      <c r="S2124" s="263"/>
      <c r="T2124" s="264"/>
      <c r="U2124" s="14"/>
      <c r="V2124" s="14"/>
      <c r="W2124" s="14"/>
      <c r="X2124" s="14"/>
      <c r="Y2124" s="14"/>
      <c r="Z2124" s="14"/>
      <c r="AA2124" s="14"/>
      <c r="AB2124" s="14"/>
      <c r="AC2124" s="14"/>
      <c r="AD2124" s="14"/>
      <c r="AE2124" s="14"/>
      <c r="AT2124" s="265" t="s">
        <v>182</v>
      </c>
      <c r="AU2124" s="265" t="s">
        <v>85</v>
      </c>
      <c r="AV2124" s="14" t="s">
        <v>85</v>
      </c>
      <c r="AW2124" s="14" t="s">
        <v>34</v>
      </c>
      <c r="AX2124" s="14" t="s">
        <v>76</v>
      </c>
      <c r="AY2124" s="265" t="s">
        <v>171</v>
      </c>
    </row>
    <row r="2125" s="14" customFormat="1">
      <c r="A2125" s="14"/>
      <c r="B2125" s="255"/>
      <c r="C2125" s="256"/>
      <c r="D2125" s="246" t="s">
        <v>182</v>
      </c>
      <c r="E2125" s="257" t="s">
        <v>1</v>
      </c>
      <c r="F2125" s="258" t="s">
        <v>515</v>
      </c>
      <c r="G2125" s="256"/>
      <c r="H2125" s="259">
        <v>52.079999999999998</v>
      </c>
      <c r="I2125" s="260"/>
      <c r="J2125" s="256"/>
      <c r="K2125" s="256"/>
      <c r="L2125" s="261"/>
      <c r="M2125" s="262"/>
      <c r="N2125" s="263"/>
      <c r="O2125" s="263"/>
      <c r="P2125" s="263"/>
      <c r="Q2125" s="263"/>
      <c r="R2125" s="263"/>
      <c r="S2125" s="263"/>
      <c r="T2125" s="264"/>
      <c r="U2125" s="14"/>
      <c r="V2125" s="14"/>
      <c r="W2125" s="14"/>
      <c r="X2125" s="14"/>
      <c r="Y2125" s="14"/>
      <c r="Z2125" s="14"/>
      <c r="AA2125" s="14"/>
      <c r="AB2125" s="14"/>
      <c r="AC2125" s="14"/>
      <c r="AD2125" s="14"/>
      <c r="AE2125" s="14"/>
      <c r="AT2125" s="265" t="s">
        <v>182</v>
      </c>
      <c r="AU2125" s="265" t="s">
        <v>85</v>
      </c>
      <c r="AV2125" s="14" t="s">
        <v>85</v>
      </c>
      <c r="AW2125" s="14" t="s">
        <v>34</v>
      </c>
      <c r="AX2125" s="14" t="s">
        <v>76</v>
      </c>
      <c r="AY2125" s="265" t="s">
        <v>171</v>
      </c>
    </row>
    <row r="2126" s="14" customFormat="1">
      <c r="A2126" s="14"/>
      <c r="B2126" s="255"/>
      <c r="C2126" s="256"/>
      <c r="D2126" s="246" t="s">
        <v>182</v>
      </c>
      <c r="E2126" s="257" t="s">
        <v>1</v>
      </c>
      <c r="F2126" s="258" t="s">
        <v>516</v>
      </c>
      <c r="G2126" s="256"/>
      <c r="H2126" s="259">
        <v>73.920000000000002</v>
      </c>
      <c r="I2126" s="260"/>
      <c r="J2126" s="256"/>
      <c r="K2126" s="256"/>
      <c r="L2126" s="261"/>
      <c r="M2126" s="262"/>
      <c r="N2126" s="263"/>
      <c r="O2126" s="263"/>
      <c r="P2126" s="263"/>
      <c r="Q2126" s="263"/>
      <c r="R2126" s="263"/>
      <c r="S2126" s="263"/>
      <c r="T2126" s="264"/>
      <c r="U2126" s="14"/>
      <c r="V2126" s="14"/>
      <c r="W2126" s="14"/>
      <c r="X2126" s="14"/>
      <c r="Y2126" s="14"/>
      <c r="Z2126" s="14"/>
      <c r="AA2126" s="14"/>
      <c r="AB2126" s="14"/>
      <c r="AC2126" s="14"/>
      <c r="AD2126" s="14"/>
      <c r="AE2126" s="14"/>
      <c r="AT2126" s="265" t="s">
        <v>182</v>
      </c>
      <c r="AU2126" s="265" t="s">
        <v>85</v>
      </c>
      <c r="AV2126" s="14" t="s">
        <v>85</v>
      </c>
      <c r="AW2126" s="14" t="s">
        <v>34</v>
      </c>
      <c r="AX2126" s="14" t="s">
        <v>76</v>
      </c>
      <c r="AY2126" s="265" t="s">
        <v>171</v>
      </c>
    </row>
    <row r="2127" s="14" customFormat="1">
      <c r="A2127" s="14"/>
      <c r="B2127" s="255"/>
      <c r="C2127" s="256"/>
      <c r="D2127" s="246" t="s">
        <v>182</v>
      </c>
      <c r="E2127" s="257" t="s">
        <v>1</v>
      </c>
      <c r="F2127" s="258" t="s">
        <v>2255</v>
      </c>
      <c r="G2127" s="256"/>
      <c r="H2127" s="259">
        <v>140.28</v>
      </c>
      <c r="I2127" s="260"/>
      <c r="J2127" s="256"/>
      <c r="K2127" s="256"/>
      <c r="L2127" s="261"/>
      <c r="M2127" s="262"/>
      <c r="N2127" s="263"/>
      <c r="O2127" s="263"/>
      <c r="P2127" s="263"/>
      <c r="Q2127" s="263"/>
      <c r="R2127" s="263"/>
      <c r="S2127" s="263"/>
      <c r="T2127" s="264"/>
      <c r="U2127" s="14"/>
      <c r="V2127" s="14"/>
      <c r="W2127" s="14"/>
      <c r="X2127" s="14"/>
      <c r="Y2127" s="14"/>
      <c r="Z2127" s="14"/>
      <c r="AA2127" s="14"/>
      <c r="AB2127" s="14"/>
      <c r="AC2127" s="14"/>
      <c r="AD2127" s="14"/>
      <c r="AE2127" s="14"/>
      <c r="AT2127" s="265" t="s">
        <v>182</v>
      </c>
      <c r="AU2127" s="265" t="s">
        <v>85</v>
      </c>
      <c r="AV2127" s="14" t="s">
        <v>85</v>
      </c>
      <c r="AW2127" s="14" t="s">
        <v>34</v>
      </c>
      <c r="AX2127" s="14" t="s">
        <v>76</v>
      </c>
      <c r="AY2127" s="265" t="s">
        <v>171</v>
      </c>
    </row>
    <row r="2128" s="13" customFormat="1">
      <c r="A2128" s="13"/>
      <c r="B2128" s="244"/>
      <c r="C2128" s="245"/>
      <c r="D2128" s="246" t="s">
        <v>182</v>
      </c>
      <c r="E2128" s="247" t="s">
        <v>1</v>
      </c>
      <c r="F2128" s="248" t="s">
        <v>184</v>
      </c>
      <c r="G2128" s="245"/>
      <c r="H2128" s="247" t="s">
        <v>1</v>
      </c>
      <c r="I2128" s="249"/>
      <c r="J2128" s="245"/>
      <c r="K2128" s="245"/>
      <c r="L2128" s="250"/>
      <c r="M2128" s="251"/>
      <c r="N2128" s="252"/>
      <c r="O2128" s="252"/>
      <c r="P2128" s="252"/>
      <c r="Q2128" s="252"/>
      <c r="R2128" s="252"/>
      <c r="S2128" s="252"/>
      <c r="T2128" s="25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T2128" s="254" t="s">
        <v>182</v>
      </c>
      <c r="AU2128" s="254" t="s">
        <v>85</v>
      </c>
      <c r="AV2128" s="13" t="s">
        <v>83</v>
      </c>
      <c r="AW2128" s="13" t="s">
        <v>34</v>
      </c>
      <c r="AX2128" s="13" t="s">
        <v>76</v>
      </c>
      <c r="AY2128" s="254" t="s">
        <v>171</v>
      </c>
    </row>
    <row r="2129" s="13" customFormat="1">
      <c r="A2129" s="13"/>
      <c r="B2129" s="244"/>
      <c r="C2129" s="245"/>
      <c r="D2129" s="246" t="s">
        <v>182</v>
      </c>
      <c r="E2129" s="247" t="s">
        <v>1</v>
      </c>
      <c r="F2129" s="248" t="s">
        <v>523</v>
      </c>
      <c r="G2129" s="245"/>
      <c r="H2129" s="247" t="s">
        <v>1</v>
      </c>
      <c r="I2129" s="249"/>
      <c r="J2129" s="245"/>
      <c r="K2129" s="245"/>
      <c r="L2129" s="250"/>
      <c r="M2129" s="251"/>
      <c r="N2129" s="252"/>
      <c r="O2129" s="252"/>
      <c r="P2129" s="252"/>
      <c r="Q2129" s="252"/>
      <c r="R2129" s="252"/>
      <c r="S2129" s="252"/>
      <c r="T2129" s="25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T2129" s="254" t="s">
        <v>182</v>
      </c>
      <c r="AU2129" s="254" t="s">
        <v>85</v>
      </c>
      <c r="AV2129" s="13" t="s">
        <v>83</v>
      </c>
      <c r="AW2129" s="13" t="s">
        <v>34</v>
      </c>
      <c r="AX2129" s="13" t="s">
        <v>76</v>
      </c>
      <c r="AY2129" s="254" t="s">
        <v>171</v>
      </c>
    </row>
    <row r="2130" s="14" customFormat="1">
      <c r="A2130" s="14"/>
      <c r="B2130" s="255"/>
      <c r="C2130" s="256"/>
      <c r="D2130" s="246" t="s">
        <v>182</v>
      </c>
      <c r="E2130" s="257" t="s">
        <v>1</v>
      </c>
      <c r="F2130" s="258" t="s">
        <v>2256</v>
      </c>
      <c r="G2130" s="256"/>
      <c r="H2130" s="259">
        <v>69.509</v>
      </c>
      <c r="I2130" s="260"/>
      <c r="J2130" s="256"/>
      <c r="K2130" s="256"/>
      <c r="L2130" s="261"/>
      <c r="M2130" s="262"/>
      <c r="N2130" s="263"/>
      <c r="O2130" s="263"/>
      <c r="P2130" s="263"/>
      <c r="Q2130" s="263"/>
      <c r="R2130" s="263"/>
      <c r="S2130" s="263"/>
      <c r="T2130" s="264"/>
      <c r="U2130" s="14"/>
      <c r="V2130" s="14"/>
      <c r="W2130" s="14"/>
      <c r="X2130" s="14"/>
      <c r="Y2130" s="14"/>
      <c r="Z2130" s="14"/>
      <c r="AA2130" s="14"/>
      <c r="AB2130" s="14"/>
      <c r="AC2130" s="14"/>
      <c r="AD2130" s="14"/>
      <c r="AE2130" s="14"/>
      <c r="AT2130" s="265" t="s">
        <v>182</v>
      </c>
      <c r="AU2130" s="265" t="s">
        <v>85</v>
      </c>
      <c r="AV2130" s="14" t="s">
        <v>85</v>
      </c>
      <c r="AW2130" s="14" t="s">
        <v>34</v>
      </c>
      <c r="AX2130" s="14" t="s">
        <v>76</v>
      </c>
      <c r="AY2130" s="265" t="s">
        <v>171</v>
      </c>
    </row>
    <row r="2131" s="14" customFormat="1">
      <c r="A2131" s="14"/>
      <c r="B2131" s="255"/>
      <c r="C2131" s="256"/>
      <c r="D2131" s="246" t="s">
        <v>182</v>
      </c>
      <c r="E2131" s="257" t="s">
        <v>1</v>
      </c>
      <c r="F2131" s="258" t="s">
        <v>524</v>
      </c>
      <c r="G2131" s="256"/>
      <c r="H2131" s="259">
        <v>5.9512499999999999</v>
      </c>
      <c r="I2131" s="260"/>
      <c r="J2131" s="256"/>
      <c r="K2131" s="256"/>
      <c r="L2131" s="261"/>
      <c r="M2131" s="262"/>
      <c r="N2131" s="263"/>
      <c r="O2131" s="263"/>
      <c r="P2131" s="263"/>
      <c r="Q2131" s="263"/>
      <c r="R2131" s="263"/>
      <c r="S2131" s="263"/>
      <c r="T2131" s="264"/>
      <c r="U2131" s="14"/>
      <c r="V2131" s="14"/>
      <c r="W2131" s="14"/>
      <c r="X2131" s="14"/>
      <c r="Y2131" s="14"/>
      <c r="Z2131" s="14"/>
      <c r="AA2131" s="14"/>
      <c r="AB2131" s="14"/>
      <c r="AC2131" s="14"/>
      <c r="AD2131" s="14"/>
      <c r="AE2131" s="14"/>
      <c r="AT2131" s="265" t="s">
        <v>182</v>
      </c>
      <c r="AU2131" s="265" t="s">
        <v>85</v>
      </c>
      <c r="AV2131" s="14" t="s">
        <v>85</v>
      </c>
      <c r="AW2131" s="14" t="s">
        <v>34</v>
      </c>
      <c r="AX2131" s="14" t="s">
        <v>76</v>
      </c>
      <c r="AY2131" s="265" t="s">
        <v>171</v>
      </c>
    </row>
    <row r="2132" s="2" customFormat="1" ht="33" customHeight="1">
      <c r="A2132" s="38"/>
      <c r="B2132" s="39"/>
      <c r="C2132" s="226" t="s">
        <v>2257</v>
      </c>
      <c r="D2132" s="226" t="s">
        <v>173</v>
      </c>
      <c r="E2132" s="227" t="s">
        <v>2258</v>
      </c>
      <c r="F2132" s="228" t="s">
        <v>2259</v>
      </c>
      <c r="G2132" s="229" t="s">
        <v>292</v>
      </c>
      <c r="H2132" s="230">
        <v>84.480000000000004</v>
      </c>
      <c r="I2132" s="231"/>
      <c r="J2132" s="232">
        <f>ROUND(I2132*H2132,2)</f>
        <v>0</v>
      </c>
      <c r="K2132" s="228" t="s">
        <v>177</v>
      </c>
      <c r="L2132" s="44"/>
      <c r="M2132" s="233" t="s">
        <v>1</v>
      </c>
      <c r="N2132" s="234" t="s">
        <v>41</v>
      </c>
      <c r="O2132" s="91"/>
      <c r="P2132" s="235">
        <f>O2132*H2132</f>
        <v>0</v>
      </c>
      <c r="Q2132" s="235">
        <v>0.00021000000000000001</v>
      </c>
      <c r="R2132" s="235">
        <f>Q2132*H2132</f>
        <v>0.017740800000000001</v>
      </c>
      <c r="S2132" s="235">
        <v>0</v>
      </c>
      <c r="T2132" s="236">
        <f>S2132*H2132</f>
        <v>0</v>
      </c>
      <c r="U2132" s="38"/>
      <c r="V2132" s="38"/>
      <c r="W2132" s="38"/>
      <c r="X2132" s="38"/>
      <c r="Y2132" s="38"/>
      <c r="Z2132" s="38"/>
      <c r="AA2132" s="38"/>
      <c r="AB2132" s="38"/>
      <c r="AC2132" s="38"/>
      <c r="AD2132" s="38"/>
      <c r="AE2132" s="38"/>
      <c r="AR2132" s="237" t="s">
        <v>272</v>
      </c>
      <c r="AT2132" s="237" t="s">
        <v>173</v>
      </c>
      <c r="AU2132" s="237" t="s">
        <v>85</v>
      </c>
      <c r="AY2132" s="17" t="s">
        <v>171</v>
      </c>
      <c r="BE2132" s="238">
        <f>IF(N2132="základní",J2132,0)</f>
        <v>0</v>
      </c>
      <c r="BF2132" s="238">
        <f>IF(N2132="snížená",J2132,0)</f>
        <v>0</v>
      </c>
      <c r="BG2132" s="238">
        <f>IF(N2132="zákl. přenesená",J2132,0)</f>
        <v>0</v>
      </c>
      <c r="BH2132" s="238">
        <f>IF(N2132="sníž. přenesená",J2132,0)</f>
        <v>0</v>
      </c>
      <c r="BI2132" s="238">
        <f>IF(N2132="nulová",J2132,0)</f>
        <v>0</v>
      </c>
      <c r="BJ2132" s="17" t="s">
        <v>83</v>
      </c>
      <c r="BK2132" s="238">
        <f>ROUND(I2132*H2132,2)</f>
        <v>0</v>
      </c>
      <c r="BL2132" s="17" t="s">
        <v>272</v>
      </c>
      <c r="BM2132" s="237" t="s">
        <v>2260</v>
      </c>
    </row>
    <row r="2133" s="2" customFormat="1">
      <c r="A2133" s="38"/>
      <c r="B2133" s="39"/>
      <c r="C2133" s="40"/>
      <c r="D2133" s="239" t="s">
        <v>180</v>
      </c>
      <c r="E2133" s="40"/>
      <c r="F2133" s="240" t="s">
        <v>2261</v>
      </c>
      <c r="G2133" s="40"/>
      <c r="H2133" s="40"/>
      <c r="I2133" s="241"/>
      <c r="J2133" s="40"/>
      <c r="K2133" s="40"/>
      <c r="L2133" s="44"/>
      <c r="M2133" s="242"/>
      <c r="N2133" s="243"/>
      <c r="O2133" s="91"/>
      <c r="P2133" s="91"/>
      <c r="Q2133" s="91"/>
      <c r="R2133" s="91"/>
      <c r="S2133" s="91"/>
      <c r="T2133" s="92"/>
      <c r="U2133" s="38"/>
      <c r="V2133" s="38"/>
      <c r="W2133" s="38"/>
      <c r="X2133" s="38"/>
      <c r="Y2133" s="38"/>
      <c r="Z2133" s="38"/>
      <c r="AA2133" s="38"/>
      <c r="AB2133" s="38"/>
      <c r="AC2133" s="38"/>
      <c r="AD2133" s="38"/>
      <c r="AE2133" s="38"/>
      <c r="AT2133" s="17" t="s">
        <v>180</v>
      </c>
      <c r="AU2133" s="17" t="s">
        <v>85</v>
      </c>
    </row>
    <row r="2134" s="2" customFormat="1" ht="33" customHeight="1">
      <c r="A2134" s="38"/>
      <c r="B2134" s="39"/>
      <c r="C2134" s="226" t="s">
        <v>2262</v>
      </c>
      <c r="D2134" s="226" t="s">
        <v>173</v>
      </c>
      <c r="E2134" s="227" t="s">
        <v>2263</v>
      </c>
      <c r="F2134" s="228" t="s">
        <v>2264</v>
      </c>
      <c r="G2134" s="229" t="s">
        <v>292</v>
      </c>
      <c r="H2134" s="230">
        <v>84.480000000000004</v>
      </c>
      <c r="I2134" s="231"/>
      <c r="J2134" s="232">
        <f>ROUND(I2134*H2134,2)</f>
        <v>0</v>
      </c>
      <c r="K2134" s="228" t="s">
        <v>177</v>
      </c>
      <c r="L2134" s="44"/>
      <c r="M2134" s="233" t="s">
        <v>1</v>
      </c>
      <c r="N2134" s="234" t="s">
        <v>41</v>
      </c>
      <c r="O2134" s="91"/>
      <c r="P2134" s="235">
        <f>O2134*H2134</f>
        <v>0</v>
      </c>
      <c r="Q2134" s="235">
        <v>0.00029</v>
      </c>
      <c r="R2134" s="235">
        <f>Q2134*H2134</f>
        <v>0.024499200000000002</v>
      </c>
      <c r="S2134" s="235">
        <v>0</v>
      </c>
      <c r="T2134" s="236">
        <f>S2134*H2134</f>
        <v>0</v>
      </c>
      <c r="U2134" s="38"/>
      <c r="V2134" s="38"/>
      <c r="W2134" s="38"/>
      <c r="X2134" s="38"/>
      <c r="Y2134" s="38"/>
      <c r="Z2134" s="38"/>
      <c r="AA2134" s="38"/>
      <c r="AB2134" s="38"/>
      <c r="AC2134" s="38"/>
      <c r="AD2134" s="38"/>
      <c r="AE2134" s="38"/>
      <c r="AR2134" s="237" t="s">
        <v>272</v>
      </c>
      <c r="AT2134" s="237" t="s">
        <v>173</v>
      </c>
      <c r="AU2134" s="237" t="s">
        <v>85</v>
      </c>
      <c r="AY2134" s="17" t="s">
        <v>171</v>
      </c>
      <c r="BE2134" s="238">
        <f>IF(N2134="základní",J2134,0)</f>
        <v>0</v>
      </c>
      <c r="BF2134" s="238">
        <f>IF(N2134="snížená",J2134,0)</f>
        <v>0</v>
      </c>
      <c r="BG2134" s="238">
        <f>IF(N2134="zákl. přenesená",J2134,0)</f>
        <v>0</v>
      </c>
      <c r="BH2134" s="238">
        <f>IF(N2134="sníž. přenesená",J2134,0)</f>
        <v>0</v>
      </c>
      <c r="BI2134" s="238">
        <f>IF(N2134="nulová",J2134,0)</f>
        <v>0</v>
      </c>
      <c r="BJ2134" s="17" t="s">
        <v>83</v>
      </c>
      <c r="BK2134" s="238">
        <f>ROUND(I2134*H2134,2)</f>
        <v>0</v>
      </c>
      <c r="BL2134" s="17" t="s">
        <v>272</v>
      </c>
      <c r="BM2134" s="237" t="s">
        <v>2265</v>
      </c>
    </row>
    <row r="2135" s="2" customFormat="1">
      <c r="A2135" s="38"/>
      <c r="B2135" s="39"/>
      <c r="C2135" s="40"/>
      <c r="D2135" s="239" t="s">
        <v>180</v>
      </c>
      <c r="E2135" s="40"/>
      <c r="F2135" s="240" t="s">
        <v>2266</v>
      </c>
      <c r="G2135" s="40"/>
      <c r="H2135" s="40"/>
      <c r="I2135" s="241"/>
      <c r="J2135" s="40"/>
      <c r="K2135" s="40"/>
      <c r="L2135" s="44"/>
      <c r="M2135" s="242"/>
      <c r="N2135" s="243"/>
      <c r="O2135" s="91"/>
      <c r="P2135" s="91"/>
      <c r="Q2135" s="91"/>
      <c r="R2135" s="91"/>
      <c r="S2135" s="91"/>
      <c r="T2135" s="92"/>
      <c r="U2135" s="38"/>
      <c r="V2135" s="38"/>
      <c r="W2135" s="38"/>
      <c r="X2135" s="38"/>
      <c r="Y2135" s="38"/>
      <c r="Z2135" s="38"/>
      <c r="AA2135" s="38"/>
      <c r="AB2135" s="38"/>
      <c r="AC2135" s="38"/>
      <c r="AD2135" s="38"/>
      <c r="AE2135" s="38"/>
      <c r="AT2135" s="17" t="s">
        <v>180</v>
      </c>
      <c r="AU2135" s="17" t="s">
        <v>85</v>
      </c>
    </row>
    <row r="2136" s="13" customFormat="1">
      <c r="A2136" s="13"/>
      <c r="B2136" s="244"/>
      <c r="C2136" s="245"/>
      <c r="D2136" s="246" t="s">
        <v>182</v>
      </c>
      <c r="E2136" s="247" t="s">
        <v>1</v>
      </c>
      <c r="F2136" s="248" t="s">
        <v>183</v>
      </c>
      <c r="G2136" s="245"/>
      <c r="H2136" s="247" t="s">
        <v>1</v>
      </c>
      <c r="I2136" s="249"/>
      <c r="J2136" s="245"/>
      <c r="K2136" s="245"/>
      <c r="L2136" s="250"/>
      <c r="M2136" s="251"/>
      <c r="N2136" s="252"/>
      <c r="O2136" s="252"/>
      <c r="P2136" s="252"/>
      <c r="Q2136" s="252"/>
      <c r="R2136" s="252"/>
      <c r="S2136" s="252"/>
      <c r="T2136" s="25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T2136" s="254" t="s">
        <v>182</v>
      </c>
      <c r="AU2136" s="254" t="s">
        <v>85</v>
      </c>
      <c r="AV2136" s="13" t="s">
        <v>83</v>
      </c>
      <c r="AW2136" s="13" t="s">
        <v>34</v>
      </c>
      <c r="AX2136" s="13" t="s">
        <v>76</v>
      </c>
      <c r="AY2136" s="254" t="s">
        <v>171</v>
      </c>
    </row>
    <row r="2137" s="13" customFormat="1">
      <c r="A2137" s="13"/>
      <c r="B2137" s="244"/>
      <c r="C2137" s="245"/>
      <c r="D2137" s="246" t="s">
        <v>182</v>
      </c>
      <c r="E2137" s="247" t="s">
        <v>1</v>
      </c>
      <c r="F2137" s="248" t="s">
        <v>184</v>
      </c>
      <c r="G2137" s="245"/>
      <c r="H2137" s="247" t="s">
        <v>1</v>
      </c>
      <c r="I2137" s="249"/>
      <c r="J2137" s="245"/>
      <c r="K2137" s="245"/>
      <c r="L2137" s="250"/>
      <c r="M2137" s="251"/>
      <c r="N2137" s="252"/>
      <c r="O2137" s="252"/>
      <c r="P2137" s="252"/>
      <c r="Q2137" s="252"/>
      <c r="R2137" s="252"/>
      <c r="S2137" s="252"/>
      <c r="T2137" s="25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T2137" s="254" t="s">
        <v>182</v>
      </c>
      <c r="AU2137" s="254" t="s">
        <v>85</v>
      </c>
      <c r="AV2137" s="13" t="s">
        <v>83</v>
      </c>
      <c r="AW2137" s="13" t="s">
        <v>34</v>
      </c>
      <c r="AX2137" s="13" t="s">
        <v>76</v>
      </c>
      <c r="AY2137" s="254" t="s">
        <v>171</v>
      </c>
    </row>
    <row r="2138" s="13" customFormat="1">
      <c r="A2138" s="13"/>
      <c r="B2138" s="244"/>
      <c r="C2138" s="245"/>
      <c r="D2138" s="246" t="s">
        <v>182</v>
      </c>
      <c r="E2138" s="247" t="s">
        <v>1</v>
      </c>
      <c r="F2138" s="248" t="s">
        <v>530</v>
      </c>
      <c r="G2138" s="245"/>
      <c r="H2138" s="247" t="s">
        <v>1</v>
      </c>
      <c r="I2138" s="249"/>
      <c r="J2138" s="245"/>
      <c r="K2138" s="245"/>
      <c r="L2138" s="250"/>
      <c r="M2138" s="251"/>
      <c r="N2138" s="252"/>
      <c r="O2138" s="252"/>
      <c r="P2138" s="252"/>
      <c r="Q2138" s="252"/>
      <c r="R2138" s="252"/>
      <c r="S2138" s="252"/>
      <c r="T2138" s="25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T2138" s="254" t="s">
        <v>182</v>
      </c>
      <c r="AU2138" s="254" t="s">
        <v>85</v>
      </c>
      <c r="AV2138" s="13" t="s">
        <v>83</v>
      </c>
      <c r="AW2138" s="13" t="s">
        <v>34</v>
      </c>
      <c r="AX2138" s="13" t="s">
        <v>76</v>
      </c>
      <c r="AY2138" s="254" t="s">
        <v>171</v>
      </c>
    </row>
    <row r="2139" s="14" customFormat="1">
      <c r="A2139" s="14"/>
      <c r="B2139" s="255"/>
      <c r="C2139" s="256"/>
      <c r="D2139" s="246" t="s">
        <v>182</v>
      </c>
      <c r="E2139" s="257" t="s">
        <v>1</v>
      </c>
      <c r="F2139" s="258" t="s">
        <v>2267</v>
      </c>
      <c r="G2139" s="256"/>
      <c r="H2139" s="259">
        <v>76.379999999999995</v>
      </c>
      <c r="I2139" s="260"/>
      <c r="J2139" s="256"/>
      <c r="K2139" s="256"/>
      <c r="L2139" s="261"/>
      <c r="M2139" s="262"/>
      <c r="N2139" s="263"/>
      <c r="O2139" s="263"/>
      <c r="P2139" s="263"/>
      <c r="Q2139" s="263"/>
      <c r="R2139" s="263"/>
      <c r="S2139" s="263"/>
      <c r="T2139" s="264"/>
      <c r="U2139" s="14"/>
      <c r="V2139" s="14"/>
      <c r="W2139" s="14"/>
      <c r="X2139" s="14"/>
      <c r="Y2139" s="14"/>
      <c r="Z2139" s="14"/>
      <c r="AA2139" s="14"/>
      <c r="AB2139" s="14"/>
      <c r="AC2139" s="14"/>
      <c r="AD2139" s="14"/>
      <c r="AE2139" s="14"/>
      <c r="AT2139" s="265" t="s">
        <v>182</v>
      </c>
      <c r="AU2139" s="265" t="s">
        <v>85</v>
      </c>
      <c r="AV2139" s="14" t="s">
        <v>85</v>
      </c>
      <c r="AW2139" s="14" t="s">
        <v>34</v>
      </c>
      <c r="AX2139" s="14" t="s">
        <v>76</v>
      </c>
      <c r="AY2139" s="265" t="s">
        <v>171</v>
      </c>
    </row>
    <row r="2140" s="14" customFormat="1">
      <c r="A2140" s="14"/>
      <c r="B2140" s="255"/>
      <c r="C2140" s="256"/>
      <c r="D2140" s="246" t="s">
        <v>182</v>
      </c>
      <c r="E2140" s="257" t="s">
        <v>1</v>
      </c>
      <c r="F2140" s="258" t="s">
        <v>531</v>
      </c>
      <c r="G2140" s="256"/>
      <c r="H2140" s="259">
        <v>8.0999999999999996</v>
      </c>
      <c r="I2140" s="260"/>
      <c r="J2140" s="256"/>
      <c r="K2140" s="256"/>
      <c r="L2140" s="261"/>
      <c r="M2140" s="278"/>
      <c r="N2140" s="279"/>
      <c r="O2140" s="279"/>
      <c r="P2140" s="279"/>
      <c r="Q2140" s="279"/>
      <c r="R2140" s="279"/>
      <c r="S2140" s="279"/>
      <c r="T2140" s="280"/>
      <c r="U2140" s="14"/>
      <c r="V2140" s="14"/>
      <c r="W2140" s="14"/>
      <c r="X2140" s="14"/>
      <c r="Y2140" s="14"/>
      <c r="Z2140" s="14"/>
      <c r="AA2140" s="14"/>
      <c r="AB2140" s="14"/>
      <c r="AC2140" s="14"/>
      <c r="AD2140" s="14"/>
      <c r="AE2140" s="14"/>
      <c r="AT2140" s="265" t="s">
        <v>182</v>
      </c>
      <c r="AU2140" s="265" t="s">
        <v>85</v>
      </c>
      <c r="AV2140" s="14" t="s">
        <v>85</v>
      </c>
      <c r="AW2140" s="14" t="s">
        <v>34</v>
      </c>
      <c r="AX2140" s="14" t="s">
        <v>76</v>
      </c>
      <c r="AY2140" s="265" t="s">
        <v>171</v>
      </c>
    </row>
    <row r="2141" s="2" customFormat="1" ht="6.96" customHeight="1">
      <c r="A2141" s="38"/>
      <c r="B2141" s="66"/>
      <c r="C2141" s="67"/>
      <c r="D2141" s="67"/>
      <c r="E2141" s="67"/>
      <c r="F2141" s="67"/>
      <c r="G2141" s="67"/>
      <c r="H2141" s="67"/>
      <c r="I2141" s="67"/>
      <c r="J2141" s="67"/>
      <c r="K2141" s="67"/>
      <c r="L2141" s="44"/>
      <c r="M2141" s="38"/>
      <c r="O2141" s="38"/>
      <c r="P2141" s="38"/>
      <c r="Q2141" s="38"/>
      <c r="R2141" s="38"/>
      <c r="S2141" s="38"/>
      <c r="T2141" s="38"/>
      <c r="U2141" s="38"/>
      <c r="V2141" s="38"/>
      <c r="W2141" s="38"/>
      <c r="X2141" s="38"/>
      <c r="Y2141" s="38"/>
      <c r="Z2141" s="38"/>
      <c r="AA2141" s="38"/>
      <c r="AB2141" s="38"/>
      <c r="AC2141" s="38"/>
      <c r="AD2141" s="38"/>
      <c r="AE2141" s="38"/>
    </row>
  </sheetData>
  <sheetProtection sheet="1" autoFilter="0" formatColumns="0" formatRows="0" objects="1" scenarios="1" spinCount="100000" saltValue="4+zNbnCbuRjwVVcntclJiVCFqwVT3hkxTPz1edss/ZP8yufHRxo+V3f92Hsh9td1+FuBuzymoigQTD5ypEAydQ==" hashValue="kem/Xto0vKDslwENXADDN0y235lCstdIHnUOdQHpx4Jubdo/mZvMszJ8uLf5DWptvMbI8YR1c8pIsqeMz/3AcA==" algorithmName="SHA-512" password="CC35"/>
  <autoFilter ref="C153:K2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42:H142"/>
    <mergeCell ref="E144:H144"/>
    <mergeCell ref="E146:H146"/>
    <mergeCell ref="L2:V2"/>
  </mergeCells>
  <hyperlinks>
    <hyperlink ref="F158" r:id="rId1" display="https://podminky.urs.cz/item/CS_URS_2025_01/131213701"/>
    <hyperlink ref="F166" r:id="rId2" display="https://podminky.urs.cz/item/CS_URS_2025_01/131251104"/>
    <hyperlink ref="F174" r:id="rId3" display="https://podminky.urs.cz/item/CS_URS_2025_01/131313701"/>
    <hyperlink ref="F182" r:id="rId4" display="https://podminky.urs.cz/item/CS_URS_2025_01/131351104"/>
    <hyperlink ref="F190" r:id="rId5" display="https://podminky.urs.cz/item/CS_URS_2025_01/131413701"/>
    <hyperlink ref="F198" r:id="rId6" display="https://podminky.urs.cz/item/CS_URS_2025_01/131451104"/>
    <hyperlink ref="F206" r:id="rId7" display="https://podminky.urs.cz/item/CS_URS_2025_01/132211401"/>
    <hyperlink ref="F214" r:id="rId8" display="https://podminky.urs.cz/item/CS_URS_2025_01/132311401"/>
    <hyperlink ref="F222" r:id="rId9" display="https://podminky.urs.cz/item/CS_URS_2025_01/132411401"/>
    <hyperlink ref="F230" r:id="rId10" display="https://podminky.urs.cz/item/CS_URS_2025_01/162751117"/>
    <hyperlink ref="F235" r:id="rId11" display="https://podminky.urs.cz/item/CS_URS_2025_01/162751119"/>
    <hyperlink ref="F239" r:id="rId12" display="https://podminky.urs.cz/item/CS_URS_2025_01/162751137"/>
    <hyperlink ref="F244" r:id="rId13" display="https://podminky.urs.cz/item/CS_URS_2025_01/162751139"/>
    <hyperlink ref="F248" r:id="rId14" display="https://podminky.urs.cz/item/CS_URS_2025_01/171201231"/>
    <hyperlink ref="F253" r:id="rId15" display="https://podminky.urs.cz/item/CS_URS_2025_01/171251201"/>
    <hyperlink ref="F256" r:id="rId16" display="https://podminky.urs.cz/item/CS_URS_2025_01/174151101"/>
    <hyperlink ref="F269" r:id="rId17" display="https://podminky.urs.cz/item/CS_URS_2025_01/181951114"/>
    <hyperlink ref="F278" r:id="rId18" display="https://podminky.urs.cz/item/CS_URS_2025_01/271532212"/>
    <hyperlink ref="F288" r:id="rId19" display="https://podminky.urs.cz/item/CS_URS_2025_01/273323611"/>
    <hyperlink ref="F297" r:id="rId20" display="https://podminky.urs.cz/item/CS_URS_2025_01/273351121"/>
    <hyperlink ref="F306" r:id="rId21" display="https://podminky.urs.cz/item/CS_URS_2025_01/273351122"/>
    <hyperlink ref="F308" r:id="rId22" display="https://podminky.urs.cz/item/CS_URS_2025_01/273361821"/>
    <hyperlink ref="F313" r:id="rId23" display="https://podminky.urs.cz/item/CS_URS_2025_01/279311134"/>
    <hyperlink ref="F319" r:id="rId24" display="https://podminky.urs.cz/item/CS_URS_2025_01/279323112"/>
    <hyperlink ref="F328" r:id="rId25" display="https://podminky.urs.cz/item/CS_URS_2025_01/279351121"/>
    <hyperlink ref="F337" r:id="rId26" display="https://podminky.urs.cz/item/CS_URS_2025_01/279351122"/>
    <hyperlink ref="F339" r:id="rId27" display="https://podminky.urs.cz/item/CS_URS_2025_01/279351411"/>
    <hyperlink ref="F345" r:id="rId28" display="https://podminky.urs.cz/item/CS_URS_2025_01/279351412"/>
    <hyperlink ref="F347" r:id="rId29" display="https://podminky.urs.cz/item/CS_URS_2025_01/279361113"/>
    <hyperlink ref="F350" r:id="rId30" display="https://podminky.urs.cz/item/CS_URS_2025_01/279361821"/>
    <hyperlink ref="F356" r:id="rId31" display="https://podminky.urs.cz/item/CS_URS_2025_01/310239211"/>
    <hyperlink ref="F363" r:id="rId32" display="https://podminky.urs.cz/item/CS_URS_2025_01/311321611"/>
    <hyperlink ref="F373" r:id="rId33" display="https://podminky.urs.cz/item/CS_URS_2025_01/311351121"/>
    <hyperlink ref="F383" r:id="rId34" display="https://podminky.urs.cz/item/CS_URS_2025_01/311351122"/>
    <hyperlink ref="F385" r:id="rId35" display="https://podminky.urs.cz/item/CS_URS_2025_01/311361821"/>
    <hyperlink ref="F390" r:id="rId36" display="https://podminky.urs.cz/item/CS_URS_2025_01/317234410"/>
    <hyperlink ref="F396" r:id="rId37" display="https://podminky.urs.cz/item/CS_URS_2025_01/317944323"/>
    <hyperlink ref="F402" r:id="rId38" display="https://podminky.urs.cz/item/CS_URS_2025_01/342244221"/>
    <hyperlink ref="F408" r:id="rId39" display="https://podminky.urs.cz/item/CS_URS_2025_01/342291112"/>
    <hyperlink ref="F414" r:id="rId40" display="https://podminky.urs.cz/item/CS_URS_2025_01/342291131"/>
    <hyperlink ref="F420" r:id="rId41" display="https://podminky.urs.cz/item/CS_URS_2025_01/346244381"/>
    <hyperlink ref="F427" r:id="rId42" display="https://podminky.urs.cz/item/CS_URS_2025_01/411321616"/>
    <hyperlink ref="F435" r:id="rId43" display="https://podminky.urs.cz/item/CS_URS_2025_01/411351011"/>
    <hyperlink ref="F443" r:id="rId44" display="https://podminky.urs.cz/item/CS_URS_2025_01/411351012"/>
    <hyperlink ref="F445" r:id="rId45" display="https://podminky.urs.cz/item/CS_URS_2025_01/411354313"/>
    <hyperlink ref="F453" r:id="rId46" display="https://podminky.urs.cz/item/CS_URS_2025_01/411354314"/>
    <hyperlink ref="F455" r:id="rId47" display="https://podminky.urs.cz/item/CS_URS_2025_01/411361821"/>
    <hyperlink ref="F460" r:id="rId48" display="https://podminky.urs.cz/item/CS_URS_2025_01/435121111"/>
    <hyperlink ref="F476" r:id="rId49" display="https://podminky.urs.cz/item/CS_URS_2025_01/612325417"/>
    <hyperlink ref="F489" r:id="rId50" display="https://podminky.urs.cz/item/CS_URS_2025_01/611131321"/>
    <hyperlink ref="F495" r:id="rId51" display="https://podminky.urs.cz/item/CS_URS_2025_01/611131325"/>
    <hyperlink ref="F502" r:id="rId52" display="https://podminky.urs.cz/item/CS_URS_2025_01/612131321"/>
    <hyperlink ref="F521" r:id="rId53" display="https://podminky.urs.cz/item/CS_URS_2025_01/611131305"/>
    <hyperlink ref="F528" r:id="rId54" display="https://podminky.urs.cz/item/CS_URS_2025_01/612131301"/>
    <hyperlink ref="F535" r:id="rId55" display="https://podminky.urs.cz/item/CS_URS_2025_01/611135101"/>
    <hyperlink ref="F543" r:id="rId56" display="https://podminky.urs.cz/item/CS_URS_2025_01/612135101"/>
    <hyperlink ref="F551" r:id="rId57" display="https://podminky.urs.cz/item/CS_URS_2025_01/612142001"/>
    <hyperlink ref="F557" r:id="rId58" display="https://podminky.urs.cz/item/CS_URS_2025_01/611321345"/>
    <hyperlink ref="F564" r:id="rId59" display="https://podminky.urs.cz/item/CS_URS_2025_01/612321341"/>
    <hyperlink ref="F571" r:id="rId60" display="https://podminky.urs.cz/item/CS_URS_2025_01/612325302"/>
    <hyperlink ref="F578" r:id="rId61" display="https://podminky.urs.cz/item/CS_URS_2025_01/617131101"/>
    <hyperlink ref="F585" r:id="rId62" display="https://podminky.urs.cz/item/CS_URS_2025_01/617321141"/>
    <hyperlink ref="F592" r:id="rId63" display="https://podminky.urs.cz/item/CS_URS_2025_01/619991011"/>
    <hyperlink ref="F601" r:id="rId64" display="https://podminky.urs.cz/item/CS_URS_2025_01/619995001"/>
    <hyperlink ref="F610" r:id="rId65" display="https://podminky.urs.cz/item/CS_URS_2025_01/622143003"/>
    <hyperlink ref="F622" r:id="rId66" display="https://podminky.urs.cz/item/CS_URS_2025_01/622143004"/>
    <hyperlink ref="F633" r:id="rId67" display="https://podminky.urs.cz/item/CS_URS_2025_01/767627306"/>
    <hyperlink ref="F643" r:id="rId68" display="https://podminky.urs.cz/item/CS_URS_2025_01/622221043"/>
    <hyperlink ref="F661" r:id="rId69" display="https://podminky.urs.cz/item/CS_URS_2025_01/622251105"/>
    <hyperlink ref="F676" r:id="rId70" display="https://podminky.urs.cz/item/CS_URS_2025_01/622252001"/>
    <hyperlink ref="F686" r:id="rId71" display="https://podminky.urs.cz/item/CS_URS_2025_01/622131321"/>
    <hyperlink ref="F697" r:id="rId72" display="https://podminky.urs.cz/item/CS_URS_2025_01/622131101"/>
    <hyperlink ref="F705" r:id="rId73" display="https://podminky.urs.cz/item/CS_URS_2025_01/622321101"/>
    <hyperlink ref="F713" r:id="rId74" display="https://podminky.urs.cz/item/CS_URS_2025_01/622321191"/>
    <hyperlink ref="F722" r:id="rId75" display="https://podminky.urs.cz/item/CS_URS_2025_01/622151001"/>
    <hyperlink ref="F730" r:id="rId76" display="https://podminky.urs.cz/item/CS_URS_2025_01/622531022"/>
    <hyperlink ref="F745" r:id="rId77" display="https://podminky.urs.cz/item/CS_URS_2025_01/622142001"/>
    <hyperlink ref="F753" r:id="rId78" display="https://podminky.urs.cz/item/CS_URS_2025_01/622143003"/>
    <hyperlink ref="F774" r:id="rId79" display="https://podminky.urs.cz/item/CS_URS_2025_01/622143004"/>
    <hyperlink ref="F784" r:id="rId80" display="https://podminky.urs.cz/item/CS_URS_2025_01/629991012"/>
    <hyperlink ref="F791" r:id="rId81" display="https://podminky.urs.cz/item/CS_URS_2025_01/767627307"/>
    <hyperlink ref="F800" r:id="rId82" display="https://podminky.urs.cz/item/CS_URS_2025_01/631311214"/>
    <hyperlink ref="F808" r:id="rId83" display="https://podminky.urs.cz/item/CS_URS_2025_01/631319011"/>
    <hyperlink ref="F810" r:id="rId84" display="https://podminky.urs.cz/item/CS_URS_2025_01/631319171"/>
    <hyperlink ref="F812" r:id="rId85" display="https://podminky.urs.cz/item/CS_URS_2025_01/631362021"/>
    <hyperlink ref="F820" r:id="rId86" display="https://podminky.urs.cz/item/CS_URS_2025_01/631311234"/>
    <hyperlink ref="F828" r:id="rId87" display="https://podminky.urs.cz/item/CS_URS_2025_01/631319013"/>
    <hyperlink ref="F830" r:id="rId88" display="https://podminky.urs.cz/item/CS_URS_2025_01/631312141"/>
    <hyperlink ref="F837" r:id="rId89" display="https://podminky.urs.cz/item/CS_URS_2025_01/631351101"/>
    <hyperlink ref="F843" r:id="rId90" display="https://podminky.urs.cz/item/CS_URS_2025_01/631351102"/>
    <hyperlink ref="F849" r:id="rId91" display="https://podminky.urs.cz/item/CS_URS_2025_01/632450134"/>
    <hyperlink ref="F860" r:id="rId92" display="https://podminky.urs.cz/item/CS_URS_2025_01/783901453"/>
    <hyperlink ref="F868" r:id="rId93" display="https://podminky.urs.cz/item/CS_URS_2025_01/965046111"/>
    <hyperlink ref="F873" r:id="rId94" display="https://podminky.urs.cz/item/CS_URS_2025_01/965046119"/>
    <hyperlink ref="F881" r:id="rId95" display="https://podminky.urs.cz/item/CS_URS_2025_01/941211111"/>
    <hyperlink ref="F887" r:id="rId96" display="https://podminky.urs.cz/item/CS_URS_2025_01/941211211"/>
    <hyperlink ref="F891" r:id="rId97" display="https://podminky.urs.cz/item/CS_URS_2025_01/941211312"/>
    <hyperlink ref="F896" r:id="rId98" display="https://podminky.urs.cz/item/CS_URS_2025_01/941211811"/>
    <hyperlink ref="F898" r:id="rId99" display="https://podminky.urs.cz/item/CS_URS_2025_01/944511111"/>
    <hyperlink ref="F904" r:id="rId100" display="https://podminky.urs.cz/item/CS_URS_2025_01/944511211"/>
    <hyperlink ref="F908" r:id="rId101" display="https://podminky.urs.cz/item/CS_URS_2025_01/944511811"/>
    <hyperlink ref="F910" r:id="rId102" display="https://podminky.urs.cz/item/CS_URS_2025_01/949101111"/>
    <hyperlink ref="F916" r:id="rId103" display="https://podminky.urs.cz/item/CS_URS_2025_01/949111112"/>
    <hyperlink ref="F919" r:id="rId104" display="https://podminky.urs.cz/item/CS_URS_2025_01/949111212"/>
    <hyperlink ref="F923" r:id="rId105" display="https://podminky.urs.cz/item/CS_URS_2025_01/949111812"/>
    <hyperlink ref="F925" r:id="rId106" display="https://podminky.urs.cz/item/CS_URS_2025_01/949321112"/>
    <hyperlink ref="F931" r:id="rId107" display="https://podminky.urs.cz/item/CS_URS_2025_01/949321212"/>
    <hyperlink ref="F935" r:id="rId108" display="https://podminky.urs.cz/item/CS_URS_2025_01/949321812"/>
    <hyperlink ref="F937" r:id="rId109" display="https://podminky.urs.cz/item/CS_URS_2025_01/949111122"/>
    <hyperlink ref="F940" r:id="rId110" display="https://podminky.urs.cz/item/CS_URS_2025_01/949111222"/>
    <hyperlink ref="F944" r:id="rId111" display="https://podminky.urs.cz/item/CS_URS_2025_01/949111822"/>
    <hyperlink ref="F946" r:id="rId112" display="https://podminky.urs.cz/item/CS_URS_2025_01/993111111"/>
    <hyperlink ref="F951" r:id="rId113" display="https://podminky.urs.cz/item/CS_URS_2025_01/993111119"/>
    <hyperlink ref="F954" r:id="rId114" display="https://podminky.urs.cz/item/CS_URS_2025_01/952901111"/>
    <hyperlink ref="F966" r:id="rId115" display="https://podminky.urs.cz/item/CS_URS_2025_01/953334118"/>
    <hyperlink ref="F973" r:id="rId116" display="https://podminky.urs.cz/item/CS_URS_2025_01/953334421"/>
    <hyperlink ref="F979" r:id="rId117" display="https://podminky.urs.cz/item/CS_URS_2025_01/953334617"/>
    <hyperlink ref="F986" r:id="rId118" display="https://podminky.urs.cz/item/CS_URS_2025_01/713130853"/>
    <hyperlink ref="F992" r:id="rId119" display="https://podminky.urs.cz/item/CS_URS_2025_01/725210821"/>
    <hyperlink ref="F997" r:id="rId120" display="https://podminky.urs.cz/item/CS_URS_2025_01/725240812"/>
    <hyperlink ref="F1002" r:id="rId121" display="https://podminky.urs.cz/item/CS_URS_2025_01/725310823"/>
    <hyperlink ref="F1007" r:id="rId122" display="https://podminky.urs.cz/item/CS_URS_2025_01/763431801"/>
    <hyperlink ref="F1025" r:id="rId123" display="https://podminky.urs.cz/item/CS_URS_2025_01/763431871"/>
    <hyperlink ref="F1033" r:id="rId124" display="https://podminky.urs.cz/item/CS_URS_2025_01/764002861"/>
    <hyperlink ref="F1039" r:id="rId125" display="https://podminky.urs.cz/item/CS_URS_2025_01/766491851"/>
    <hyperlink ref="F1045" r:id="rId126" display="https://podminky.urs.cz/item/CS_URS_2025_01/766691914"/>
    <hyperlink ref="F1051" r:id="rId127" display="https://podminky.urs.cz/item/CS_URS_2025_01/766691915"/>
    <hyperlink ref="F1057" r:id="rId128" display="https://podminky.urs.cz/item/CS_URS_2025_01/766812820"/>
    <hyperlink ref="F1062" r:id="rId129" display="https://podminky.urs.cz/item/CS_URS_2025_01/766812840"/>
    <hyperlink ref="F1067" r:id="rId130" display="https://podminky.urs.cz/item/CS_URS_2025_01/767641800"/>
    <hyperlink ref="F1073" r:id="rId131" display="https://podminky.urs.cz/item/CS_URS_2025_01/771473810"/>
    <hyperlink ref="F1080" r:id="rId132" display="https://podminky.urs.cz/item/CS_URS_2025_01/771573810"/>
    <hyperlink ref="F1087" r:id="rId133" display="https://podminky.urs.cz/item/CS_URS_2025_01/776201812"/>
    <hyperlink ref="F1099" r:id="rId134" display="https://podminky.urs.cz/item/CS_URS_2025_01/776410811"/>
    <hyperlink ref="F1111" r:id="rId135" display="https://podminky.urs.cz/item/CS_URS_2025_01/961055111"/>
    <hyperlink ref="F1119" r:id="rId136" display="https://podminky.urs.cz/item/CS_URS_2025_01/962031132"/>
    <hyperlink ref="F1128" r:id="rId137" display="https://podminky.urs.cz/item/CS_URS_2025_01/962031133"/>
    <hyperlink ref="F1136" r:id="rId138" display="https://podminky.urs.cz/item/CS_URS_2025_01/966080115"/>
    <hyperlink ref="F1142" r:id="rId139" display="https://podminky.urs.cz/item/CS_URS_2025_01/967031132"/>
    <hyperlink ref="F1149" r:id="rId140" display="https://podminky.urs.cz/item/CS_URS_2025_01/971033131"/>
    <hyperlink ref="F1155" r:id="rId141" display="https://podminky.urs.cz/item/CS_URS_2025_01/971033141"/>
    <hyperlink ref="F1161" r:id="rId142" display="https://podminky.urs.cz/item/CS_URS_2025_01/971033161"/>
    <hyperlink ref="F1167" r:id="rId143" display="https://podminky.urs.cz/item/CS_URS_2025_01/971033171"/>
    <hyperlink ref="F1173" r:id="rId144" display="https://podminky.urs.cz/item/CS_URS_2025_01/971033181"/>
    <hyperlink ref="F1179" r:id="rId145" display="https://podminky.urs.cz/item/CS_URS_2025_01/971033231"/>
    <hyperlink ref="F1185" r:id="rId146" display="https://podminky.urs.cz/item/CS_URS_2025_01/971033241"/>
    <hyperlink ref="F1191" r:id="rId147" display="https://podminky.urs.cz/item/CS_URS_2025_01/971033251"/>
    <hyperlink ref="F1197" r:id="rId148" display="https://podminky.urs.cz/item/CS_URS_2025_01/971033261"/>
    <hyperlink ref="F1203" r:id="rId149" display="https://podminky.urs.cz/item/CS_URS_2025_01/971033331"/>
    <hyperlink ref="F1209" r:id="rId150" display="https://podminky.urs.cz/item/CS_URS_2025_01/971033341"/>
    <hyperlink ref="F1215" r:id="rId151" display="https://podminky.urs.cz/item/CS_URS_2025_01/971033351"/>
    <hyperlink ref="F1221" r:id="rId152" display="https://podminky.urs.cz/item/CS_URS_2025_01/971033361"/>
    <hyperlink ref="F1227" r:id="rId153" display="https://podminky.urs.cz/item/CS_URS_2025_01/971033371"/>
    <hyperlink ref="F1233" r:id="rId154" display="https://podminky.urs.cz/item/CS_URS_2025_01/971033381"/>
    <hyperlink ref="F1239" r:id="rId155" display="https://podminky.urs.cz/item/CS_URS_2025_01/971033681"/>
    <hyperlink ref="F1258" r:id="rId156" display="https://podminky.urs.cz/item/CS_URS_2025_01/974049154"/>
    <hyperlink ref="F1263" r:id="rId157" display="https://podminky.urs.cz/item/CS_URS_2025_01/974031121"/>
    <hyperlink ref="F1268" r:id="rId158" display="https://podminky.urs.cz/item/CS_URS_2025_01/974031122"/>
    <hyperlink ref="F1273" r:id="rId159" display="https://podminky.urs.cz/item/CS_URS_2025_01/974031133"/>
    <hyperlink ref="F1278" r:id="rId160" display="https://podminky.urs.cz/item/CS_URS_2025_01/974031134"/>
    <hyperlink ref="F1283" r:id="rId161" display="https://podminky.urs.cz/item/CS_URS_2025_01/974031142"/>
    <hyperlink ref="F1288" r:id="rId162" display="https://podminky.urs.cz/item/CS_URS_2025_01/974031144"/>
    <hyperlink ref="F1293" r:id="rId163" display="https://podminky.urs.cz/item/CS_URS_2025_01/974031153"/>
    <hyperlink ref="F1298" r:id="rId164" display="https://podminky.urs.cz/item/CS_URS_2025_01/974031154"/>
    <hyperlink ref="F1303" r:id="rId165" display="https://podminky.urs.cz/item/CS_URS_2025_01/974031666"/>
    <hyperlink ref="F1309" r:id="rId166" display="https://podminky.urs.cz/item/CS_URS_2025_01/975022441"/>
    <hyperlink ref="F1315" r:id="rId167" display="https://podminky.urs.cz/item/CS_URS_2025_01/976074121"/>
    <hyperlink ref="F1320" r:id="rId168" display="https://podminky.urs.cz/item/CS_URS_2025_01/976082131"/>
    <hyperlink ref="F1326" r:id="rId169" display="https://podminky.urs.cz/item/CS_URS_2025_01/977151113"/>
    <hyperlink ref="F1332" r:id="rId170" display="https://podminky.urs.cz/item/CS_URS_2025_01/977151118"/>
    <hyperlink ref="F1338" r:id="rId171" display="https://podminky.urs.cz/item/CS_URS_2025_01/977151123"/>
    <hyperlink ref="F1344" r:id="rId172" display="https://podminky.urs.cz/item/CS_URS_2025_01/977151125"/>
    <hyperlink ref="F1350" r:id="rId173" display="https://podminky.urs.cz/item/CS_URS_2025_01/977151128"/>
    <hyperlink ref="F1356" r:id="rId174" display="https://podminky.urs.cz/item/CS_URS_2025_01/977151212"/>
    <hyperlink ref="F1362" r:id="rId175" display="https://podminky.urs.cz/item/CS_URS_2025_01/977151216"/>
    <hyperlink ref="F1368" r:id="rId176" display="https://podminky.urs.cz/item/CS_URS_2025_01/977151218"/>
    <hyperlink ref="F1374" r:id="rId177" display="https://podminky.urs.cz/item/CS_URS_2025_01/977151223"/>
    <hyperlink ref="F1380" r:id="rId178" display="https://podminky.urs.cz/item/CS_URS_2025_01/977151225"/>
    <hyperlink ref="F1386" r:id="rId179" display="https://podminky.urs.cz/item/CS_URS_2025_01/977211123"/>
    <hyperlink ref="F1393" r:id="rId180" display="https://podminky.urs.cz/item/CS_URS_2025_01/977312112"/>
    <hyperlink ref="F1399" r:id="rId181" display="https://podminky.urs.cz/item/CS_URS_2025_01/978013141"/>
    <hyperlink ref="F1412" r:id="rId182" display="https://podminky.urs.cz/item/CS_URS_2025_01/978059541"/>
    <hyperlink ref="F1425" r:id="rId183" display="https://podminky.urs.cz/item/CS_URS_2025_01/997006002"/>
    <hyperlink ref="F1427" r:id="rId184" display="https://podminky.urs.cz/item/CS_URS_2025_01/997013151"/>
    <hyperlink ref="F1429" r:id="rId185" display="https://podminky.urs.cz/item/CS_URS_2025_01/997013509"/>
    <hyperlink ref="F1432" r:id="rId186" display="https://podminky.urs.cz/item/CS_URS_2025_01/997013511"/>
    <hyperlink ref="F1434" r:id="rId187" display="https://podminky.urs.cz/item/CS_URS_2025_01/997013814"/>
    <hyperlink ref="F1437" r:id="rId188" display="https://podminky.urs.cz/item/CS_URS_2025_01/997013847"/>
    <hyperlink ref="F1440" r:id="rId189" display="https://podminky.urs.cz/item/CS_URS_2025_01/997013862"/>
    <hyperlink ref="F1443" r:id="rId190" display="https://podminky.urs.cz/item/CS_URS_2025_01/997013869"/>
    <hyperlink ref="F1446" r:id="rId191" display="https://podminky.urs.cz/item/CS_URS_2025_01/997013871"/>
    <hyperlink ref="F1449" r:id="rId192" display="https://podminky.urs.cz/item/CS_URS_2025_01/997321611"/>
    <hyperlink ref="F1451" r:id="rId193" display="https://podminky.urs.cz/item/CS_URS_2025_01/998012108"/>
    <hyperlink ref="F1455" r:id="rId194" display="https://podminky.urs.cz/item/CS_URS_2025_01/711111053"/>
    <hyperlink ref="F1465" r:id="rId195" display="https://podminky.urs.cz/item/CS_URS_2025_01/711161223"/>
    <hyperlink ref="F1472" r:id="rId196" display="https://podminky.urs.cz/item/CS_URS_2025_01/711161384"/>
    <hyperlink ref="F1478" r:id="rId197" display="https://podminky.urs.cz/item/CS_URS_2025_01/711411001"/>
    <hyperlink ref="F1485" r:id="rId198" display="https://podminky.urs.cz/item/CS_URS_2025_01/711412001"/>
    <hyperlink ref="F1499" r:id="rId199" display="https://podminky.urs.cz/item/CS_URS_2025_01/711441559"/>
    <hyperlink ref="F1507" r:id="rId200" display="https://podminky.urs.cz/item/CS_URS_2025_01/711442559"/>
    <hyperlink ref="F1528" r:id="rId201" display="https://podminky.urs.cz/item/CS_URS_2025_01/998711112"/>
    <hyperlink ref="F1538" r:id="rId202" display="https://podminky.urs.cz/item/CS_URS_2025_01/712311101"/>
    <hyperlink ref="F1547" r:id="rId203" display="https://podminky.urs.cz/item/CS_URS_2025_01/712811101"/>
    <hyperlink ref="F1566" r:id="rId204" display="https://podminky.urs.cz/item/CS_URS_2025_01/712363115"/>
    <hyperlink ref="F1578" r:id="rId205" display="https://podminky.urs.cz/item/CS_URS_2025_01/712331111"/>
    <hyperlink ref="F1587" r:id="rId206" display="https://podminky.urs.cz/item/CS_URS_2025_01/712831101"/>
    <hyperlink ref="F1610" r:id="rId207" display="https://podminky.urs.cz/item/CS_URS_2025_01/712341559"/>
    <hyperlink ref="F1671" r:id="rId208" display="https://podminky.urs.cz/item/CS_URS_2025_01/919726122"/>
    <hyperlink ref="F1680" r:id="rId209" display="https://podminky.urs.cz/item/CS_URS_2025_01/712363121"/>
    <hyperlink ref="F1693" r:id="rId210" display="https://podminky.urs.cz/item/CS_URS_2025_01/998712112"/>
    <hyperlink ref="F1696" r:id="rId211" display="https://podminky.urs.cz/item/CS_URS_2025_01/713121111"/>
    <hyperlink ref="F1704" r:id="rId212" display="https://podminky.urs.cz/item/CS_URS_2025_01/713121211"/>
    <hyperlink ref="F1711" r:id="rId213" display="https://podminky.urs.cz/item/CS_URS_2025_01/713131141"/>
    <hyperlink ref="F1719" r:id="rId214" display="https://podminky.urs.cz/item/CS_URS_2025_01/713131151"/>
    <hyperlink ref="F1728" r:id="rId215" display="https://podminky.urs.cz/item/CS_URS_2025_01/713131241"/>
    <hyperlink ref="F1737" r:id="rId216" display="https://podminky.urs.cz/item/CS_URS_2025_01/713131243"/>
    <hyperlink ref="F1746" r:id="rId217" display="https://podminky.urs.cz/item/CS_URS_2025_01/713141132"/>
    <hyperlink ref="F1764" r:id="rId218" display="https://podminky.urs.cz/item/CS_URS_2025_01/713141211"/>
    <hyperlink ref="F1772" r:id="rId219" display="https://podminky.urs.cz/item/CS_URS_2025_01/713141263"/>
    <hyperlink ref="F1777" r:id="rId220" display="https://podminky.urs.cz/item/CS_URS_2025_01/713141331"/>
    <hyperlink ref="F1793" r:id="rId221" display="https://podminky.urs.cz/item/CS_URS_2025_01/713191132"/>
    <hyperlink ref="F1800" r:id="rId222" display="https://podminky.urs.cz/item/CS_URS_2025_01/998713112"/>
    <hyperlink ref="F1803" r:id="rId223" display="https://podminky.urs.cz/item/CS_URS_2025_01/762361312"/>
    <hyperlink ref="F1809" r:id="rId224" display="https://podminky.urs.cz/item/CS_URS_2025_01/762431220"/>
    <hyperlink ref="F1818" r:id="rId225" display="https://podminky.urs.cz/item/CS_URS_2025_01/998762112"/>
    <hyperlink ref="F1821" r:id="rId226" display="https://podminky.urs.cz/item/CS_URS_2025_01/763111468"/>
    <hyperlink ref="F1827" r:id="rId227" display="https://podminky.urs.cz/item/CS_URS_2025_01/763111717"/>
    <hyperlink ref="F1833" r:id="rId228" display="https://podminky.urs.cz/item/CS_URS_2025_01/763111718"/>
    <hyperlink ref="F1839" r:id="rId229" display="https://podminky.urs.cz/item/CS_URS_2025_01/763181420"/>
    <hyperlink ref="F1853" r:id="rId230" display="https://podminky.urs.cz/item/CS_URS_2025_01/763431011"/>
    <hyperlink ref="F1876" r:id="rId231" display="https://podminky.urs.cz/item/CS_URS_2025_01/763431031"/>
    <hyperlink ref="F1888" r:id="rId232" display="https://podminky.urs.cz/item/CS_URS_2025_01/763431701"/>
    <hyperlink ref="F1906" r:id="rId233" display="https://podminky.urs.cz/item/CS_URS_2025_01/998763322"/>
    <hyperlink ref="F1911" r:id="rId234" display="https://podminky.urs.cz/item/CS_URS_2025_01/998764212"/>
    <hyperlink ref="F1914" r:id="rId235" display="https://podminky.urs.cz/item/CS_URS_2025_01/998766212"/>
    <hyperlink ref="F1919" r:id="rId236" display="https://podminky.urs.cz/item/CS_URS_2025_01/998767212"/>
    <hyperlink ref="F1954" r:id="rId237" display="https://podminky.urs.cz/item/CS_URS_2025_01/771111011"/>
    <hyperlink ref="F1961" r:id="rId238" display="https://podminky.urs.cz/item/CS_URS_2025_01/771591111"/>
    <hyperlink ref="F1963" r:id="rId239" display="https://podminky.urs.cz/item/CS_URS_2025_01/771161022"/>
    <hyperlink ref="F1970" r:id="rId240" display="https://podminky.urs.cz/item/CS_URS_2025_01/771274123"/>
    <hyperlink ref="F1978" r:id="rId241" display="https://podminky.urs.cz/item/CS_URS_2025_01/771274232"/>
    <hyperlink ref="F1984" r:id="rId242" display="https://podminky.urs.cz/item/CS_URS_2025_01/771474113"/>
    <hyperlink ref="F1990" r:id="rId243" display="https://podminky.urs.cz/item/CS_URS_2025_01/771474133"/>
    <hyperlink ref="F1997" r:id="rId244" display="https://podminky.urs.cz/item/CS_URS_2025_01/771574473"/>
    <hyperlink ref="F2012" r:id="rId245" display="https://podminky.urs.cz/item/CS_URS_2025_01/771591115"/>
    <hyperlink ref="F2018" r:id="rId246" display="https://podminky.urs.cz/item/CS_URS_2025_01/771591117"/>
    <hyperlink ref="F2024" r:id="rId247" display="https://podminky.urs.cz/item/CS_URS_2025_01/998771112"/>
    <hyperlink ref="F2027" r:id="rId248" display="https://podminky.urs.cz/item/CS_URS_2025_01/776111311"/>
    <hyperlink ref="F2034" r:id="rId249" display="https://podminky.urs.cz/item/CS_URS_2025_01/776121321"/>
    <hyperlink ref="F2036" r:id="rId250" display="https://podminky.urs.cz/item/CS_URS_2025_01/776141121"/>
    <hyperlink ref="F2043" r:id="rId251" display="https://podminky.urs.cz/item/CS_URS_2025_01/776221111"/>
    <hyperlink ref="F2052" r:id="rId252" display="https://podminky.urs.cz/item/CS_URS_2025_01/776223111"/>
    <hyperlink ref="F2058" r:id="rId253" display="https://podminky.urs.cz/item/CS_URS_2025_01/776411112"/>
    <hyperlink ref="F2067" r:id="rId254" display="https://podminky.urs.cz/item/CS_URS_2025_01/776991111"/>
    <hyperlink ref="F2073" r:id="rId255" display="https://podminky.urs.cz/item/CS_URS_2025_01/776991121"/>
    <hyperlink ref="F2078" r:id="rId256" display="https://podminky.urs.cz/item/CS_URS_2025_01/776991141"/>
    <hyperlink ref="F2080" r:id="rId257" display="https://podminky.urs.cz/item/CS_URS_2025_01/998776112"/>
    <hyperlink ref="F2083" r:id="rId258" display="https://podminky.urs.cz/item/CS_URS_2025_01/783933151"/>
    <hyperlink ref="F2091" r:id="rId259" display="https://podminky.urs.cz/item/CS_URS_2025_01/783937163"/>
    <hyperlink ref="F2094" r:id="rId260" display="https://podminky.urs.cz/item/CS_URS_2025_01/784171001"/>
    <hyperlink ref="F2104" r:id="rId261" display="https://podminky.urs.cz/item/CS_URS_2025_01/784171111"/>
    <hyperlink ref="F2114" r:id="rId262" display="https://podminky.urs.cz/item/CS_URS_2025_01/784181101"/>
    <hyperlink ref="F2116" r:id="rId263" display="https://podminky.urs.cz/item/CS_URS_2025_01/784211101"/>
    <hyperlink ref="F2133" r:id="rId264" display="https://podminky.urs.cz/item/CS_URS_2025_01/784181109"/>
    <hyperlink ref="F2135" r:id="rId265" display="https://podminky.urs.cz/item/CS_URS_2025_01/78421110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2268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2269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ROUND((SUM(BE122:BE201)),  2)</f>
        <v>0</v>
      </c>
      <c r="G35" s="38"/>
      <c r="H35" s="38"/>
      <c r="I35" s="164">
        <v>0.20999999999999999</v>
      </c>
      <c r="J35" s="163">
        <f>ROUND(((SUM(BE122:BE201))*I35),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ROUND((SUM(BF122:BF201)),  2)</f>
        <v>0</v>
      </c>
      <c r="G36" s="38"/>
      <c r="H36" s="38"/>
      <c r="I36" s="164">
        <v>0.12</v>
      </c>
      <c r="J36" s="163">
        <f>ROUND(((SUM(BF122:BF201))*I36),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ROUND((SUM(BG122:BG201)),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ROUND((SUM(BH122:BH201)),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ROUND((SUM(BI122:BI201)),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D1.01.3 - Požárně bezpečnostní řešení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Ing. Polický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2270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2271</v>
      </c>
      <c r="E100" s="191"/>
      <c r="F100" s="191"/>
      <c r="G100" s="191"/>
      <c r="H100" s="191"/>
      <c r="I100" s="191"/>
      <c r="J100" s="192">
        <f>J191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156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OBJEKT E 1.PP+1.NP ETAPA 2 - stavební úpravy, Krajská zdravotní, a.s. – Nemocnice Děčín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113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3" t="s">
        <v>114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D1.01.3 - Požárně bezpečnostní řešení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Děčín</v>
      </c>
      <c r="G116" s="40"/>
      <c r="H116" s="40"/>
      <c r="I116" s="32" t="s">
        <v>22</v>
      </c>
      <c r="J116" s="79" t="str">
        <f>IF(J14="","",J14)</f>
        <v>24. 6. 2025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E17</f>
        <v>Krajská zdravotní, a.s., Ústí nad Labem</v>
      </c>
      <c r="G118" s="40"/>
      <c r="H118" s="40"/>
      <c r="I118" s="32" t="s">
        <v>30</v>
      </c>
      <c r="J118" s="36" t="str">
        <f>E23</f>
        <v>PENTA PROJEKT s.r.o., Jihlava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32</v>
      </c>
      <c r="J119" s="36" t="str">
        <f>E26</f>
        <v>Ing. Polický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157</v>
      </c>
      <c r="D121" s="202" t="s">
        <v>61</v>
      </c>
      <c r="E121" s="202" t="s">
        <v>57</v>
      </c>
      <c r="F121" s="202" t="s">
        <v>58</v>
      </c>
      <c r="G121" s="202" t="s">
        <v>158</v>
      </c>
      <c r="H121" s="202" t="s">
        <v>159</v>
      </c>
      <c r="I121" s="202" t="s">
        <v>160</v>
      </c>
      <c r="J121" s="202" t="s">
        <v>119</v>
      </c>
      <c r="K121" s="203" t="s">
        <v>161</v>
      </c>
      <c r="L121" s="204"/>
      <c r="M121" s="100" t="s">
        <v>1</v>
      </c>
      <c r="N121" s="101" t="s">
        <v>40</v>
      </c>
      <c r="O121" s="101" t="s">
        <v>162</v>
      </c>
      <c r="P121" s="101" t="s">
        <v>163</v>
      </c>
      <c r="Q121" s="101" t="s">
        <v>164</v>
      </c>
      <c r="R121" s="101" t="s">
        <v>165</v>
      </c>
      <c r="S121" s="101" t="s">
        <v>166</v>
      </c>
      <c r="T121" s="102" t="s">
        <v>167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168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P123+P191</f>
        <v>0</v>
      </c>
      <c r="Q122" s="104"/>
      <c r="R122" s="207">
        <f>R123+R191</f>
        <v>0.10793</v>
      </c>
      <c r="S122" s="104"/>
      <c r="T122" s="208">
        <f>T123+T191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121</v>
      </c>
      <c r="BK122" s="209">
        <f>BK123+BK191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2272</v>
      </c>
      <c r="F123" s="213" t="s">
        <v>2273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SUM(P124:P190)</f>
        <v>0</v>
      </c>
      <c r="Q123" s="218"/>
      <c r="R123" s="219">
        <f>SUM(R124:R190)</f>
        <v>0.082449999999999996</v>
      </c>
      <c r="S123" s="218"/>
      <c r="T123" s="220">
        <f>SUM(T124:T190)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76</v>
      </c>
      <c r="AY123" s="221" t="s">
        <v>171</v>
      </c>
      <c r="BK123" s="223">
        <f>SUM(BK124:BK190)</f>
        <v>0</v>
      </c>
    </row>
    <row r="124" s="2" customFormat="1" ht="16.5" customHeight="1">
      <c r="A124" s="38"/>
      <c r="B124" s="39"/>
      <c r="C124" s="226" t="s">
        <v>83</v>
      </c>
      <c r="D124" s="226" t="s">
        <v>173</v>
      </c>
      <c r="E124" s="227" t="s">
        <v>2274</v>
      </c>
      <c r="F124" s="228" t="s">
        <v>2275</v>
      </c>
      <c r="G124" s="229" t="s">
        <v>438</v>
      </c>
      <c r="H124" s="230">
        <v>4</v>
      </c>
      <c r="I124" s="231"/>
      <c r="J124" s="232">
        <f>ROUND(I124*H124,2)</f>
        <v>0</v>
      </c>
      <c r="K124" s="228" t="s">
        <v>2276</v>
      </c>
      <c r="L124" s="44"/>
      <c r="M124" s="233" t="s">
        <v>1</v>
      </c>
      <c r="N124" s="234" t="s">
        <v>41</v>
      </c>
      <c r="O124" s="91"/>
      <c r="P124" s="235">
        <f>O124*H124</f>
        <v>0</v>
      </c>
      <c r="Q124" s="235">
        <v>3.0000000000000001E-05</v>
      </c>
      <c r="R124" s="235">
        <f>Q124*H124</f>
        <v>0.00012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272</v>
      </c>
      <c r="AT124" s="237" t="s">
        <v>173</v>
      </c>
      <c r="AU124" s="237" t="s">
        <v>83</v>
      </c>
      <c r="AY124" s="17" t="s">
        <v>171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272</v>
      </c>
      <c r="BM124" s="237" t="s">
        <v>2277</v>
      </c>
    </row>
    <row r="125" s="14" customFormat="1">
      <c r="A125" s="14"/>
      <c r="B125" s="255"/>
      <c r="C125" s="256"/>
      <c r="D125" s="246" t="s">
        <v>182</v>
      </c>
      <c r="E125" s="257" t="s">
        <v>1</v>
      </c>
      <c r="F125" s="258" t="s">
        <v>178</v>
      </c>
      <c r="G125" s="256"/>
      <c r="H125" s="259">
        <v>4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5" t="s">
        <v>182</v>
      </c>
      <c r="AU125" s="265" t="s">
        <v>83</v>
      </c>
      <c r="AV125" s="14" t="s">
        <v>85</v>
      </c>
      <c r="AW125" s="14" t="s">
        <v>34</v>
      </c>
      <c r="AX125" s="14" t="s">
        <v>83</v>
      </c>
      <c r="AY125" s="265" t="s">
        <v>171</v>
      </c>
    </row>
    <row r="126" s="2" customFormat="1" ht="16.5" customHeight="1">
      <c r="A126" s="38"/>
      <c r="B126" s="39"/>
      <c r="C126" s="267" t="s">
        <v>85</v>
      </c>
      <c r="D126" s="267" t="s">
        <v>284</v>
      </c>
      <c r="E126" s="268" t="s">
        <v>2278</v>
      </c>
      <c r="F126" s="269" t="s">
        <v>2279</v>
      </c>
      <c r="G126" s="270" t="s">
        <v>2280</v>
      </c>
      <c r="H126" s="271">
        <v>4</v>
      </c>
      <c r="I126" s="272"/>
      <c r="J126" s="273">
        <f>ROUND(I126*H126,2)</f>
        <v>0</v>
      </c>
      <c r="K126" s="269" t="s">
        <v>177</v>
      </c>
      <c r="L126" s="274"/>
      <c r="M126" s="275" t="s">
        <v>1</v>
      </c>
      <c r="N126" s="276" t="s">
        <v>41</v>
      </c>
      <c r="O126" s="91"/>
      <c r="P126" s="235">
        <f>O126*H126</f>
        <v>0</v>
      </c>
      <c r="Q126" s="235">
        <v>0.00107</v>
      </c>
      <c r="R126" s="235">
        <f>Q126*H126</f>
        <v>0.00428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220</v>
      </c>
      <c r="AT126" s="237" t="s">
        <v>284</v>
      </c>
      <c r="AU126" s="237" t="s">
        <v>83</v>
      </c>
      <c r="AY126" s="17" t="s">
        <v>171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178</v>
      </c>
      <c r="BM126" s="237" t="s">
        <v>2281</v>
      </c>
    </row>
    <row r="127" s="14" customFormat="1">
      <c r="A127" s="14"/>
      <c r="B127" s="255"/>
      <c r="C127" s="256"/>
      <c r="D127" s="246" t="s">
        <v>182</v>
      </c>
      <c r="E127" s="257" t="s">
        <v>1</v>
      </c>
      <c r="F127" s="258" t="s">
        <v>178</v>
      </c>
      <c r="G127" s="256"/>
      <c r="H127" s="259">
        <v>4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182</v>
      </c>
      <c r="AU127" s="265" t="s">
        <v>83</v>
      </c>
      <c r="AV127" s="14" t="s">
        <v>85</v>
      </c>
      <c r="AW127" s="14" t="s">
        <v>34</v>
      </c>
      <c r="AX127" s="14" t="s">
        <v>76</v>
      </c>
      <c r="AY127" s="265" t="s">
        <v>171</v>
      </c>
    </row>
    <row r="128" s="15" customFormat="1">
      <c r="A128" s="15"/>
      <c r="B128" s="281"/>
      <c r="C128" s="282"/>
      <c r="D128" s="246" t="s">
        <v>182</v>
      </c>
      <c r="E128" s="283" t="s">
        <v>1</v>
      </c>
      <c r="F128" s="284" t="s">
        <v>2282</v>
      </c>
      <c r="G128" s="282"/>
      <c r="H128" s="285">
        <v>4</v>
      </c>
      <c r="I128" s="286"/>
      <c r="J128" s="282"/>
      <c r="K128" s="282"/>
      <c r="L128" s="287"/>
      <c r="M128" s="288"/>
      <c r="N128" s="289"/>
      <c r="O128" s="289"/>
      <c r="P128" s="289"/>
      <c r="Q128" s="289"/>
      <c r="R128" s="289"/>
      <c r="S128" s="289"/>
      <c r="T128" s="29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91" t="s">
        <v>182</v>
      </c>
      <c r="AU128" s="291" t="s">
        <v>83</v>
      </c>
      <c r="AV128" s="15" t="s">
        <v>178</v>
      </c>
      <c r="AW128" s="15" t="s">
        <v>34</v>
      </c>
      <c r="AX128" s="15" t="s">
        <v>83</v>
      </c>
      <c r="AY128" s="291" t="s">
        <v>171</v>
      </c>
    </row>
    <row r="129" s="2" customFormat="1" ht="33" customHeight="1">
      <c r="A129" s="38"/>
      <c r="B129" s="39"/>
      <c r="C129" s="226" t="s">
        <v>193</v>
      </c>
      <c r="D129" s="226" t="s">
        <v>173</v>
      </c>
      <c r="E129" s="227" t="s">
        <v>2283</v>
      </c>
      <c r="F129" s="228" t="s">
        <v>2284</v>
      </c>
      <c r="G129" s="229" t="s">
        <v>438</v>
      </c>
      <c r="H129" s="230">
        <v>4</v>
      </c>
      <c r="I129" s="231"/>
      <c r="J129" s="232">
        <f>ROUND(I129*H129,2)</f>
        <v>0</v>
      </c>
      <c r="K129" s="228" t="s">
        <v>177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6.0000000000000002E-05</v>
      </c>
      <c r="R129" s="235">
        <f>Q129*H129</f>
        <v>0.00024000000000000001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272</v>
      </c>
      <c r="AT129" s="237" t="s">
        <v>173</v>
      </c>
      <c r="AU129" s="237" t="s">
        <v>83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272</v>
      </c>
      <c r="BM129" s="237" t="s">
        <v>2285</v>
      </c>
    </row>
    <row r="130" s="2" customFormat="1">
      <c r="A130" s="38"/>
      <c r="B130" s="39"/>
      <c r="C130" s="40"/>
      <c r="D130" s="239" t="s">
        <v>180</v>
      </c>
      <c r="E130" s="40"/>
      <c r="F130" s="240" t="s">
        <v>2286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180</v>
      </c>
      <c r="AU130" s="17" t="s">
        <v>83</v>
      </c>
    </row>
    <row r="131" s="14" customFormat="1">
      <c r="A131" s="14"/>
      <c r="B131" s="255"/>
      <c r="C131" s="256"/>
      <c r="D131" s="246" t="s">
        <v>182</v>
      </c>
      <c r="E131" s="257" t="s">
        <v>1</v>
      </c>
      <c r="F131" s="258" t="s">
        <v>178</v>
      </c>
      <c r="G131" s="256"/>
      <c r="H131" s="259">
        <v>4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182</v>
      </c>
      <c r="AU131" s="265" t="s">
        <v>83</v>
      </c>
      <c r="AV131" s="14" t="s">
        <v>85</v>
      </c>
      <c r="AW131" s="14" t="s">
        <v>34</v>
      </c>
      <c r="AX131" s="14" t="s">
        <v>83</v>
      </c>
      <c r="AY131" s="265" t="s">
        <v>171</v>
      </c>
    </row>
    <row r="132" s="2" customFormat="1" ht="16.5" customHeight="1">
      <c r="A132" s="38"/>
      <c r="B132" s="39"/>
      <c r="C132" s="267" t="s">
        <v>178</v>
      </c>
      <c r="D132" s="267" t="s">
        <v>284</v>
      </c>
      <c r="E132" s="268" t="s">
        <v>2287</v>
      </c>
      <c r="F132" s="269" t="s">
        <v>2288</v>
      </c>
      <c r="G132" s="270" t="s">
        <v>438</v>
      </c>
      <c r="H132" s="271">
        <v>4</v>
      </c>
      <c r="I132" s="272"/>
      <c r="J132" s="273">
        <f>ROUND(I132*H132,2)</f>
        <v>0</v>
      </c>
      <c r="K132" s="269" t="s">
        <v>177</v>
      </c>
      <c r="L132" s="274"/>
      <c r="M132" s="275" t="s">
        <v>1</v>
      </c>
      <c r="N132" s="276" t="s">
        <v>41</v>
      </c>
      <c r="O132" s="91"/>
      <c r="P132" s="235">
        <f>O132*H132</f>
        <v>0</v>
      </c>
      <c r="Q132" s="235">
        <v>0.00032000000000000003</v>
      </c>
      <c r="R132" s="235">
        <f>Q132*H132</f>
        <v>0.0012800000000000001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220</v>
      </c>
      <c r="AT132" s="237" t="s">
        <v>284</v>
      </c>
      <c r="AU132" s="237" t="s">
        <v>83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178</v>
      </c>
      <c r="BM132" s="237" t="s">
        <v>2289</v>
      </c>
    </row>
    <row r="133" s="2" customFormat="1" ht="37.8" customHeight="1">
      <c r="A133" s="38"/>
      <c r="B133" s="39"/>
      <c r="C133" s="226" t="s">
        <v>202</v>
      </c>
      <c r="D133" s="226" t="s">
        <v>173</v>
      </c>
      <c r="E133" s="227" t="s">
        <v>2290</v>
      </c>
      <c r="F133" s="228" t="s">
        <v>2291</v>
      </c>
      <c r="G133" s="229" t="s">
        <v>292</v>
      </c>
      <c r="H133" s="230">
        <v>2</v>
      </c>
      <c r="I133" s="231"/>
      <c r="J133" s="232">
        <f>ROUND(I133*H133,2)</f>
        <v>0</v>
      </c>
      <c r="K133" s="228" t="s">
        <v>177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272</v>
      </c>
      <c r="AT133" s="237" t="s">
        <v>173</v>
      </c>
      <c r="AU133" s="237" t="s">
        <v>83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272</v>
      </c>
      <c r="BM133" s="237" t="s">
        <v>2292</v>
      </c>
    </row>
    <row r="134" s="2" customFormat="1">
      <c r="A134" s="38"/>
      <c r="B134" s="39"/>
      <c r="C134" s="40"/>
      <c r="D134" s="239" t="s">
        <v>180</v>
      </c>
      <c r="E134" s="40"/>
      <c r="F134" s="240" t="s">
        <v>2293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180</v>
      </c>
      <c r="AU134" s="17" t="s">
        <v>83</v>
      </c>
    </row>
    <row r="135" s="14" customFormat="1">
      <c r="A135" s="14"/>
      <c r="B135" s="255"/>
      <c r="C135" s="256"/>
      <c r="D135" s="246" t="s">
        <v>182</v>
      </c>
      <c r="E135" s="257" t="s">
        <v>1</v>
      </c>
      <c r="F135" s="258" t="s">
        <v>85</v>
      </c>
      <c r="G135" s="256"/>
      <c r="H135" s="259">
        <v>2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182</v>
      </c>
      <c r="AU135" s="265" t="s">
        <v>83</v>
      </c>
      <c r="AV135" s="14" t="s">
        <v>85</v>
      </c>
      <c r="AW135" s="14" t="s">
        <v>34</v>
      </c>
      <c r="AX135" s="14" t="s">
        <v>83</v>
      </c>
      <c r="AY135" s="265" t="s">
        <v>171</v>
      </c>
    </row>
    <row r="136" s="2" customFormat="1" ht="16.5" customHeight="1">
      <c r="A136" s="38"/>
      <c r="B136" s="39"/>
      <c r="C136" s="267" t="s">
        <v>208</v>
      </c>
      <c r="D136" s="267" t="s">
        <v>284</v>
      </c>
      <c r="E136" s="268" t="s">
        <v>2294</v>
      </c>
      <c r="F136" s="269" t="s">
        <v>2295</v>
      </c>
      <c r="G136" s="270" t="s">
        <v>1494</v>
      </c>
      <c r="H136" s="271">
        <v>4</v>
      </c>
      <c r="I136" s="272"/>
      <c r="J136" s="273">
        <f>ROUND(I136*H136,2)</f>
        <v>0</v>
      </c>
      <c r="K136" s="269" t="s">
        <v>177</v>
      </c>
      <c r="L136" s="274"/>
      <c r="M136" s="275" t="s">
        <v>1</v>
      </c>
      <c r="N136" s="276" t="s">
        <v>41</v>
      </c>
      <c r="O136" s="91"/>
      <c r="P136" s="235">
        <f>O136*H136</f>
        <v>0</v>
      </c>
      <c r="Q136" s="235">
        <v>0.001</v>
      </c>
      <c r="R136" s="235">
        <f>Q136*H136</f>
        <v>0.0040000000000000001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220</v>
      </c>
      <c r="AT136" s="237" t="s">
        <v>284</v>
      </c>
      <c r="AU136" s="237" t="s">
        <v>83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178</v>
      </c>
      <c r="BM136" s="237" t="s">
        <v>2296</v>
      </c>
    </row>
    <row r="137" s="14" customFormat="1">
      <c r="A137" s="14"/>
      <c r="B137" s="255"/>
      <c r="C137" s="256"/>
      <c r="D137" s="246" t="s">
        <v>182</v>
      </c>
      <c r="E137" s="257" t="s">
        <v>1</v>
      </c>
      <c r="F137" s="258" t="s">
        <v>178</v>
      </c>
      <c r="G137" s="256"/>
      <c r="H137" s="259">
        <v>4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182</v>
      </c>
      <c r="AU137" s="265" t="s">
        <v>83</v>
      </c>
      <c r="AV137" s="14" t="s">
        <v>85</v>
      </c>
      <c r="AW137" s="14" t="s">
        <v>34</v>
      </c>
      <c r="AX137" s="14" t="s">
        <v>76</v>
      </c>
      <c r="AY137" s="265" t="s">
        <v>171</v>
      </c>
    </row>
    <row r="138" s="15" customFormat="1">
      <c r="A138" s="15"/>
      <c r="B138" s="281"/>
      <c r="C138" s="282"/>
      <c r="D138" s="246" t="s">
        <v>182</v>
      </c>
      <c r="E138" s="283" t="s">
        <v>1</v>
      </c>
      <c r="F138" s="284" t="s">
        <v>2282</v>
      </c>
      <c r="G138" s="282"/>
      <c r="H138" s="285">
        <v>4</v>
      </c>
      <c r="I138" s="286"/>
      <c r="J138" s="282"/>
      <c r="K138" s="282"/>
      <c r="L138" s="287"/>
      <c r="M138" s="288"/>
      <c r="N138" s="289"/>
      <c r="O138" s="289"/>
      <c r="P138" s="289"/>
      <c r="Q138" s="289"/>
      <c r="R138" s="289"/>
      <c r="S138" s="289"/>
      <c r="T138" s="29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91" t="s">
        <v>182</v>
      </c>
      <c r="AU138" s="291" t="s">
        <v>83</v>
      </c>
      <c r="AV138" s="15" t="s">
        <v>178</v>
      </c>
      <c r="AW138" s="15" t="s">
        <v>34</v>
      </c>
      <c r="AX138" s="15" t="s">
        <v>83</v>
      </c>
      <c r="AY138" s="291" t="s">
        <v>171</v>
      </c>
    </row>
    <row r="139" s="2" customFormat="1" ht="16.5" customHeight="1">
      <c r="A139" s="38"/>
      <c r="B139" s="39"/>
      <c r="C139" s="226" t="s">
        <v>214</v>
      </c>
      <c r="D139" s="226" t="s">
        <v>173</v>
      </c>
      <c r="E139" s="227" t="s">
        <v>2297</v>
      </c>
      <c r="F139" s="228" t="s">
        <v>2298</v>
      </c>
      <c r="G139" s="229" t="s">
        <v>492</v>
      </c>
      <c r="H139" s="230">
        <v>4</v>
      </c>
      <c r="I139" s="231"/>
      <c r="J139" s="232">
        <f>ROUND(I139*H139,2)</f>
        <v>0</v>
      </c>
      <c r="K139" s="228" t="s">
        <v>177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0.00011</v>
      </c>
      <c r="R139" s="235">
        <f>Q139*H139</f>
        <v>0.00044000000000000002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178</v>
      </c>
      <c r="AT139" s="237" t="s">
        <v>173</v>
      </c>
      <c r="AU139" s="237" t="s">
        <v>83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178</v>
      </c>
      <c r="BM139" s="237" t="s">
        <v>2299</v>
      </c>
    </row>
    <row r="140" s="2" customFormat="1">
      <c r="A140" s="38"/>
      <c r="B140" s="39"/>
      <c r="C140" s="40"/>
      <c r="D140" s="239" t="s">
        <v>180</v>
      </c>
      <c r="E140" s="40"/>
      <c r="F140" s="240" t="s">
        <v>2300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180</v>
      </c>
      <c r="AU140" s="17" t="s">
        <v>83</v>
      </c>
    </row>
    <row r="141" s="2" customFormat="1" ht="16.5" customHeight="1">
      <c r="A141" s="38"/>
      <c r="B141" s="39"/>
      <c r="C141" s="267" t="s">
        <v>220</v>
      </c>
      <c r="D141" s="267" t="s">
        <v>284</v>
      </c>
      <c r="E141" s="268" t="s">
        <v>2301</v>
      </c>
      <c r="F141" s="269" t="s">
        <v>2302</v>
      </c>
      <c r="G141" s="270" t="s">
        <v>492</v>
      </c>
      <c r="H141" s="271">
        <v>2</v>
      </c>
      <c r="I141" s="272"/>
      <c r="J141" s="273">
        <f>ROUND(I141*H141,2)</f>
        <v>0</v>
      </c>
      <c r="K141" s="269" t="s">
        <v>177</v>
      </c>
      <c r="L141" s="274"/>
      <c r="M141" s="275" t="s">
        <v>1</v>
      </c>
      <c r="N141" s="276" t="s">
        <v>41</v>
      </c>
      <c r="O141" s="91"/>
      <c r="P141" s="235">
        <f>O141*H141</f>
        <v>0</v>
      </c>
      <c r="Q141" s="235">
        <v>0.012</v>
      </c>
      <c r="R141" s="235">
        <f>Q141*H141</f>
        <v>0.024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220</v>
      </c>
      <c r="AT141" s="237" t="s">
        <v>284</v>
      </c>
      <c r="AU141" s="237" t="s">
        <v>83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178</v>
      </c>
      <c r="BM141" s="237" t="s">
        <v>2303</v>
      </c>
    </row>
    <row r="142" s="14" customFormat="1">
      <c r="A142" s="14"/>
      <c r="B142" s="255"/>
      <c r="C142" s="256"/>
      <c r="D142" s="246" t="s">
        <v>182</v>
      </c>
      <c r="E142" s="257" t="s">
        <v>1</v>
      </c>
      <c r="F142" s="258" t="s">
        <v>85</v>
      </c>
      <c r="G142" s="256"/>
      <c r="H142" s="259">
        <v>2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182</v>
      </c>
      <c r="AU142" s="265" t="s">
        <v>83</v>
      </c>
      <c r="AV142" s="14" t="s">
        <v>85</v>
      </c>
      <c r="AW142" s="14" t="s">
        <v>34</v>
      </c>
      <c r="AX142" s="14" t="s">
        <v>76</v>
      </c>
      <c r="AY142" s="265" t="s">
        <v>171</v>
      </c>
    </row>
    <row r="143" s="15" customFormat="1">
      <c r="A143" s="15"/>
      <c r="B143" s="281"/>
      <c r="C143" s="282"/>
      <c r="D143" s="246" t="s">
        <v>182</v>
      </c>
      <c r="E143" s="283" t="s">
        <v>1</v>
      </c>
      <c r="F143" s="284" t="s">
        <v>2282</v>
      </c>
      <c r="G143" s="282"/>
      <c r="H143" s="285">
        <v>2</v>
      </c>
      <c r="I143" s="286"/>
      <c r="J143" s="282"/>
      <c r="K143" s="282"/>
      <c r="L143" s="287"/>
      <c r="M143" s="288"/>
      <c r="N143" s="289"/>
      <c r="O143" s="289"/>
      <c r="P143" s="289"/>
      <c r="Q143" s="289"/>
      <c r="R143" s="289"/>
      <c r="S143" s="289"/>
      <c r="T143" s="29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91" t="s">
        <v>182</v>
      </c>
      <c r="AU143" s="291" t="s">
        <v>83</v>
      </c>
      <c r="AV143" s="15" t="s">
        <v>178</v>
      </c>
      <c r="AW143" s="15" t="s">
        <v>34</v>
      </c>
      <c r="AX143" s="15" t="s">
        <v>83</v>
      </c>
      <c r="AY143" s="291" t="s">
        <v>171</v>
      </c>
    </row>
    <row r="144" s="2" customFormat="1" ht="16.5" customHeight="1">
      <c r="A144" s="38"/>
      <c r="B144" s="39"/>
      <c r="C144" s="267" t="s">
        <v>225</v>
      </c>
      <c r="D144" s="267" t="s">
        <v>284</v>
      </c>
      <c r="E144" s="268" t="s">
        <v>2304</v>
      </c>
      <c r="F144" s="269" t="s">
        <v>2305</v>
      </c>
      <c r="G144" s="270" t="s">
        <v>492</v>
      </c>
      <c r="H144" s="271">
        <v>2</v>
      </c>
      <c r="I144" s="272"/>
      <c r="J144" s="273">
        <f>ROUND(I144*H144,2)</f>
        <v>0</v>
      </c>
      <c r="K144" s="269" t="s">
        <v>177</v>
      </c>
      <c r="L144" s="274"/>
      <c r="M144" s="275" t="s">
        <v>1</v>
      </c>
      <c r="N144" s="276" t="s">
        <v>41</v>
      </c>
      <c r="O144" s="91"/>
      <c r="P144" s="235">
        <f>O144*H144</f>
        <v>0</v>
      </c>
      <c r="Q144" s="235">
        <v>0.0089999999999999993</v>
      </c>
      <c r="R144" s="235">
        <f>Q144*H144</f>
        <v>0.017999999999999999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220</v>
      </c>
      <c r="AT144" s="237" t="s">
        <v>284</v>
      </c>
      <c r="AU144" s="237" t="s">
        <v>83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178</v>
      </c>
      <c r="BM144" s="237" t="s">
        <v>2306</v>
      </c>
    </row>
    <row r="145" s="14" customFormat="1">
      <c r="A145" s="14"/>
      <c r="B145" s="255"/>
      <c r="C145" s="256"/>
      <c r="D145" s="246" t="s">
        <v>182</v>
      </c>
      <c r="E145" s="257" t="s">
        <v>1</v>
      </c>
      <c r="F145" s="258" t="s">
        <v>85</v>
      </c>
      <c r="G145" s="256"/>
      <c r="H145" s="259">
        <v>2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182</v>
      </c>
      <c r="AU145" s="265" t="s">
        <v>83</v>
      </c>
      <c r="AV145" s="14" t="s">
        <v>85</v>
      </c>
      <c r="AW145" s="14" t="s">
        <v>34</v>
      </c>
      <c r="AX145" s="14" t="s">
        <v>76</v>
      </c>
      <c r="AY145" s="265" t="s">
        <v>171</v>
      </c>
    </row>
    <row r="146" s="15" customFormat="1">
      <c r="A146" s="15"/>
      <c r="B146" s="281"/>
      <c r="C146" s="282"/>
      <c r="D146" s="246" t="s">
        <v>182</v>
      </c>
      <c r="E146" s="283" t="s">
        <v>1</v>
      </c>
      <c r="F146" s="284" t="s">
        <v>2282</v>
      </c>
      <c r="G146" s="282"/>
      <c r="H146" s="285">
        <v>2</v>
      </c>
      <c r="I146" s="286"/>
      <c r="J146" s="282"/>
      <c r="K146" s="282"/>
      <c r="L146" s="287"/>
      <c r="M146" s="288"/>
      <c r="N146" s="289"/>
      <c r="O146" s="289"/>
      <c r="P146" s="289"/>
      <c r="Q146" s="289"/>
      <c r="R146" s="289"/>
      <c r="S146" s="289"/>
      <c r="T146" s="29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91" t="s">
        <v>182</v>
      </c>
      <c r="AU146" s="291" t="s">
        <v>83</v>
      </c>
      <c r="AV146" s="15" t="s">
        <v>178</v>
      </c>
      <c r="AW146" s="15" t="s">
        <v>34</v>
      </c>
      <c r="AX146" s="15" t="s">
        <v>83</v>
      </c>
      <c r="AY146" s="291" t="s">
        <v>171</v>
      </c>
    </row>
    <row r="147" s="2" customFormat="1" ht="24.15" customHeight="1">
      <c r="A147" s="38"/>
      <c r="B147" s="39"/>
      <c r="C147" s="226" t="s">
        <v>231</v>
      </c>
      <c r="D147" s="226" t="s">
        <v>173</v>
      </c>
      <c r="E147" s="227" t="s">
        <v>2307</v>
      </c>
      <c r="F147" s="228" t="s">
        <v>2308</v>
      </c>
      <c r="G147" s="229" t="s">
        <v>492</v>
      </c>
      <c r="H147" s="230">
        <v>20</v>
      </c>
      <c r="I147" s="231"/>
      <c r="J147" s="232">
        <f>ROUND(I147*H147,2)</f>
        <v>0</v>
      </c>
      <c r="K147" s="228" t="s">
        <v>177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178</v>
      </c>
      <c r="AT147" s="237" t="s">
        <v>173</v>
      </c>
      <c r="AU147" s="237" t="s">
        <v>83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178</v>
      </c>
      <c r="BM147" s="237" t="s">
        <v>2309</v>
      </c>
    </row>
    <row r="148" s="2" customFormat="1">
      <c r="A148" s="38"/>
      <c r="B148" s="39"/>
      <c r="C148" s="40"/>
      <c r="D148" s="239" t="s">
        <v>180</v>
      </c>
      <c r="E148" s="40"/>
      <c r="F148" s="240" t="s">
        <v>2310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180</v>
      </c>
      <c r="AU148" s="17" t="s">
        <v>83</v>
      </c>
    </row>
    <row r="149" s="2" customFormat="1" ht="21.75" customHeight="1">
      <c r="A149" s="38"/>
      <c r="B149" s="39"/>
      <c r="C149" s="267" t="s">
        <v>238</v>
      </c>
      <c r="D149" s="267" t="s">
        <v>284</v>
      </c>
      <c r="E149" s="268" t="s">
        <v>2311</v>
      </c>
      <c r="F149" s="269" t="s">
        <v>2312</v>
      </c>
      <c r="G149" s="270" t="s">
        <v>492</v>
      </c>
      <c r="H149" s="271">
        <v>20</v>
      </c>
      <c r="I149" s="272"/>
      <c r="J149" s="273">
        <f>ROUND(I149*H149,2)</f>
        <v>0</v>
      </c>
      <c r="K149" s="269" t="s">
        <v>1</v>
      </c>
      <c r="L149" s="274"/>
      <c r="M149" s="275" t="s">
        <v>1</v>
      </c>
      <c r="N149" s="276" t="s">
        <v>41</v>
      </c>
      <c r="O149" s="91"/>
      <c r="P149" s="235">
        <f>O149*H149</f>
        <v>0</v>
      </c>
      <c r="Q149" s="235">
        <v>0.00040000000000000002</v>
      </c>
      <c r="R149" s="235">
        <f>Q149*H149</f>
        <v>0.0080000000000000002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220</v>
      </c>
      <c r="AT149" s="237" t="s">
        <v>284</v>
      </c>
      <c r="AU149" s="237" t="s">
        <v>83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178</v>
      </c>
      <c r="BM149" s="237" t="s">
        <v>2313</v>
      </c>
    </row>
    <row r="150" s="14" customFormat="1">
      <c r="A150" s="14"/>
      <c r="B150" s="255"/>
      <c r="C150" s="256"/>
      <c r="D150" s="246" t="s">
        <v>182</v>
      </c>
      <c r="E150" s="257" t="s">
        <v>1</v>
      </c>
      <c r="F150" s="258" t="s">
        <v>307</v>
      </c>
      <c r="G150" s="256"/>
      <c r="H150" s="259">
        <v>20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182</v>
      </c>
      <c r="AU150" s="265" t="s">
        <v>83</v>
      </c>
      <c r="AV150" s="14" t="s">
        <v>85</v>
      </c>
      <c r="AW150" s="14" t="s">
        <v>34</v>
      </c>
      <c r="AX150" s="14" t="s">
        <v>83</v>
      </c>
      <c r="AY150" s="265" t="s">
        <v>171</v>
      </c>
    </row>
    <row r="151" s="2" customFormat="1" ht="24.15" customHeight="1">
      <c r="A151" s="38"/>
      <c r="B151" s="39"/>
      <c r="C151" s="226" t="s">
        <v>8</v>
      </c>
      <c r="D151" s="226" t="s">
        <v>173</v>
      </c>
      <c r="E151" s="227" t="s">
        <v>2314</v>
      </c>
      <c r="F151" s="228" t="s">
        <v>2315</v>
      </c>
      <c r="G151" s="229" t="s">
        <v>492</v>
      </c>
      <c r="H151" s="230">
        <v>14</v>
      </c>
      <c r="I151" s="231"/>
      <c r="J151" s="232">
        <f>ROUND(I151*H151,2)</f>
        <v>0</v>
      </c>
      <c r="K151" s="228" t="s">
        <v>177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1.0000000000000001E-05</v>
      </c>
      <c r="R151" s="235">
        <f>Q151*H151</f>
        <v>0.00014000000000000002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178</v>
      </c>
      <c r="AT151" s="237" t="s">
        <v>173</v>
      </c>
      <c r="AU151" s="237" t="s">
        <v>83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178</v>
      </c>
      <c r="BM151" s="237" t="s">
        <v>2316</v>
      </c>
    </row>
    <row r="152" s="2" customFormat="1">
      <c r="A152" s="38"/>
      <c r="B152" s="39"/>
      <c r="C152" s="40"/>
      <c r="D152" s="239" t="s">
        <v>180</v>
      </c>
      <c r="E152" s="40"/>
      <c r="F152" s="240" t="s">
        <v>2317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180</v>
      </c>
      <c r="AU152" s="17" t="s">
        <v>83</v>
      </c>
    </row>
    <row r="153" s="14" customFormat="1">
      <c r="A153" s="14"/>
      <c r="B153" s="255"/>
      <c r="C153" s="256"/>
      <c r="D153" s="246" t="s">
        <v>182</v>
      </c>
      <c r="E153" s="257" t="s">
        <v>1</v>
      </c>
      <c r="F153" s="258" t="s">
        <v>2318</v>
      </c>
      <c r="G153" s="256"/>
      <c r="H153" s="259">
        <v>14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182</v>
      </c>
      <c r="AU153" s="265" t="s">
        <v>83</v>
      </c>
      <c r="AV153" s="14" t="s">
        <v>85</v>
      </c>
      <c r="AW153" s="14" t="s">
        <v>34</v>
      </c>
      <c r="AX153" s="14" t="s">
        <v>76</v>
      </c>
      <c r="AY153" s="265" t="s">
        <v>171</v>
      </c>
    </row>
    <row r="154" s="15" customFormat="1">
      <c r="A154" s="15"/>
      <c r="B154" s="281"/>
      <c r="C154" s="282"/>
      <c r="D154" s="246" t="s">
        <v>182</v>
      </c>
      <c r="E154" s="283" t="s">
        <v>1</v>
      </c>
      <c r="F154" s="284" t="s">
        <v>2282</v>
      </c>
      <c r="G154" s="282"/>
      <c r="H154" s="285">
        <v>14</v>
      </c>
      <c r="I154" s="286"/>
      <c r="J154" s="282"/>
      <c r="K154" s="282"/>
      <c r="L154" s="287"/>
      <c r="M154" s="288"/>
      <c r="N154" s="289"/>
      <c r="O154" s="289"/>
      <c r="P154" s="289"/>
      <c r="Q154" s="289"/>
      <c r="R154" s="289"/>
      <c r="S154" s="289"/>
      <c r="T154" s="29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91" t="s">
        <v>182</v>
      </c>
      <c r="AU154" s="291" t="s">
        <v>83</v>
      </c>
      <c r="AV154" s="15" t="s">
        <v>178</v>
      </c>
      <c r="AW154" s="15" t="s">
        <v>34</v>
      </c>
      <c r="AX154" s="15" t="s">
        <v>83</v>
      </c>
      <c r="AY154" s="291" t="s">
        <v>171</v>
      </c>
    </row>
    <row r="155" s="2" customFormat="1" ht="24.15" customHeight="1">
      <c r="A155" s="38"/>
      <c r="B155" s="39"/>
      <c r="C155" s="267" t="s">
        <v>251</v>
      </c>
      <c r="D155" s="267" t="s">
        <v>284</v>
      </c>
      <c r="E155" s="268" t="s">
        <v>2319</v>
      </c>
      <c r="F155" s="269" t="s">
        <v>2320</v>
      </c>
      <c r="G155" s="270" t="s">
        <v>492</v>
      </c>
      <c r="H155" s="271">
        <v>3</v>
      </c>
      <c r="I155" s="272"/>
      <c r="J155" s="273">
        <f>ROUND(I155*H155,2)</f>
        <v>0</v>
      </c>
      <c r="K155" s="269" t="s">
        <v>1</v>
      </c>
      <c r="L155" s="274"/>
      <c r="M155" s="275" t="s">
        <v>1</v>
      </c>
      <c r="N155" s="276" t="s">
        <v>41</v>
      </c>
      <c r="O155" s="91"/>
      <c r="P155" s="235">
        <f>O155*H155</f>
        <v>0</v>
      </c>
      <c r="Q155" s="235">
        <v>0.00040000000000000002</v>
      </c>
      <c r="R155" s="235">
        <f>Q155*H155</f>
        <v>0.0012000000000000001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220</v>
      </c>
      <c r="AT155" s="237" t="s">
        <v>284</v>
      </c>
      <c r="AU155" s="237" t="s">
        <v>83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178</v>
      </c>
      <c r="BM155" s="237" t="s">
        <v>2321</v>
      </c>
    </row>
    <row r="156" s="14" customFormat="1">
      <c r="A156" s="14"/>
      <c r="B156" s="255"/>
      <c r="C156" s="256"/>
      <c r="D156" s="246" t="s">
        <v>182</v>
      </c>
      <c r="E156" s="257" t="s">
        <v>1</v>
      </c>
      <c r="F156" s="258" t="s">
        <v>193</v>
      </c>
      <c r="G156" s="256"/>
      <c r="H156" s="259">
        <v>3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182</v>
      </c>
      <c r="AU156" s="265" t="s">
        <v>83</v>
      </c>
      <c r="AV156" s="14" t="s">
        <v>85</v>
      </c>
      <c r="AW156" s="14" t="s">
        <v>34</v>
      </c>
      <c r="AX156" s="14" t="s">
        <v>76</v>
      </c>
      <c r="AY156" s="265" t="s">
        <v>171</v>
      </c>
    </row>
    <row r="157" s="15" customFormat="1">
      <c r="A157" s="15"/>
      <c r="B157" s="281"/>
      <c r="C157" s="282"/>
      <c r="D157" s="246" t="s">
        <v>182</v>
      </c>
      <c r="E157" s="283" t="s">
        <v>1</v>
      </c>
      <c r="F157" s="284" t="s">
        <v>2282</v>
      </c>
      <c r="G157" s="282"/>
      <c r="H157" s="285">
        <v>3</v>
      </c>
      <c r="I157" s="286"/>
      <c r="J157" s="282"/>
      <c r="K157" s="282"/>
      <c r="L157" s="287"/>
      <c r="M157" s="288"/>
      <c r="N157" s="289"/>
      <c r="O157" s="289"/>
      <c r="P157" s="289"/>
      <c r="Q157" s="289"/>
      <c r="R157" s="289"/>
      <c r="S157" s="289"/>
      <c r="T157" s="29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91" t="s">
        <v>182</v>
      </c>
      <c r="AU157" s="291" t="s">
        <v>83</v>
      </c>
      <c r="AV157" s="15" t="s">
        <v>178</v>
      </c>
      <c r="AW157" s="15" t="s">
        <v>34</v>
      </c>
      <c r="AX157" s="15" t="s">
        <v>83</v>
      </c>
      <c r="AY157" s="291" t="s">
        <v>171</v>
      </c>
    </row>
    <row r="158" s="2" customFormat="1" ht="24.15" customHeight="1">
      <c r="A158" s="38"/>
      <c r="B158" s="39"/>
      <c r="C158" s="267" t="s">
        <v>257</v>
      </c>
      <c r="D158" s="267" t="s">
        <v>284</v>
      </c>
      <c r="E158" s="268" t="s">
        <v>2322</v>
      </c>
      <c r="F158" s="269" t="s">
        <v>2323</v>
      </c>
      <c r="G158" s="270" t="s">
        <v>492</v>
      </c>
      <c r="H158" s="271">
        <v>1</v>
      </c>
      <c r="I158" s="272"/>
      <c r="J158" s="273">
        <f>ROUND(I158*H158,2)</f>
        <v>0</v>
      </c>
      <c r="K158" s="269" t="s">
        <v>1</v>
      </c>
      <c r="L158" s="274"/>
      <c r="M158" s="275" t="s">
        <v>1</v>
      </c>
      <c r="N158" s="276" t="s">
        <v>41</v>
      </c>
      <c r="O158" s="91"/>
      <c r="P158" s="235">
        <f>O158*H158</f>
        <v>0</v>
      </c>
      <c r="Q158" s="235">
        <v>0.00040000000000000002</v>
      </c>
      <c r="R158" s="235">
        <f>Q158*H158</f>
        <v>0.00040000000000000002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220</v>
      </c>
      <c r="AT158" s="237" t="s">
        <v>284</v>
      </c>
      <c r="AU158" s="237" t="s">
        <v>83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178</v>
      </c>
      <c r="BM158" s="237" t="s">
        <v>2324</v>
      </c>
    </row>
    <row r="159" s="14" customFormat="1">
      <c r="A159" s="14"/>
      <c r="B159" s="255"/>
      <c r="C159" s="256"/>
      <c r="D159" s="246" t="s">
        <v>182</v>
      </c>
      <c r="E159" s="257" t="s">
        <v>1</v>
      </c>
      <c r="F159" s="258" t="s">
        <v>83</v>
      </c>
      <c r="G159" s="256"/>
      <c r="H159" s="259">
        <v>1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182</v>
      </c>
      <c r="AU159" s="265" t="s">
        <v>83</v>
      </c>
      <c r="AV159" s="14" t="s">
        <v>85</v>
      </c>
      <c r="AW159" s="14" t="s">
        <v>34</v>
      </c>
      <c r="AX159" s="14" t="s">
        <v>76</v>
      </c>
      <c r="AY159" s="265" t="s">
        <v>171</v>
      </c>
    </row>
    <row r="160" s="15" customFormat="1">
      <c r="A160" s="15"/>
      <c r="B160" s="281"/>
      <c r="C160" s="282"/>
      <c r="D160" s="246" t="s">
        <v>182</v>
      </c>
      <c r="E160" s="283" t="s">
        <v>1</v>
      </c>
      <c r="F160" s="284" t="s">
        <v>2282</v>
      </c>
      <c r="G160" s="282"/>
      <c r="H160" s="285">
        <v>1</v>
      </c>
      <c r="I160" s="286"/>
      <c r="J160" s="282"/>
      <c r="K160" s="282"/>
      <c r="L160" s="287"/>
      <c r="M160" s="288"/>
      <c r="N160" s="289"/>
      <c r="O160" s="289"/>
      <c r="P160" s="289"/>
      <c r="Q160" s="289"/>
      <c r="R160" s="289"/>
      <c r="S160" s="289"/>
      <c r="T160" s="29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1" t="s">
        <v>182</v>
      </c>
      <c r="AU160" s="291" t="s">
        <v>83</v>
      </c>
      <c r="AV160" s="15" t="s">
        <v>178</v>
      </c>
      <c r="AW160" s="15" t="s">
        <v>34</v>
      </c>
      <c r="AX160" s="15" t="s">
        <v>83</v>
      </c>
      <c r="AY160" s="291" t="s">
        <v>171</v>
      </c>
    </row>
    <row r="161" s="2" customFormat="1" ht="24.15" customHeight="1">
      <c r="A161" s="38"/>
      <c r="B161" s="39"/>
      <c r="C161" s="267" t="s">
        <v>266</v>
      </c>
      <c r="D161" s="267" t="s">
        <v>284</v>
      </c>
      <c r="E161" s="268" t="s">
        <v>2325</v>
      </c>
      <c r="F161" s="269" t="s">
        <v>2326</v>
      </c>
      <c r="G161" s="270" t="s">
        <v>492</v>
      </c>
      <c r="H161" s="271">
        <v>2</v>
      </c>
      <c r="I161" s="272"/>
      <c r="J161" s="273">
        <f>ROUND(I161*H161,2)</f>
        <v>0</v>
      </c>
      <c r="K161" s="269" t="s">
        <v>1</v>
      </c>
      <c r="L161" s="274"/>
      <c r="M161" s="275" t="s">
        <v>1</v>
      </c>
      <c r="N161" s="276" t="s">
        <v>41</v>
      </c>
      <c r="O161" s="91"/>
      <c r="P161" s="235">
        <f>O161*H161</f>
        <v>0</v>
      </c>
      <c r="Q161" s="235">
        <v>0.00040000000000000002</v>
      </c>
      <c r="R161" s="235">
        <f>Q161*H161</f>
        <v>0.00080000000000000004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220</v>
      </c>
      <c r="AT161" s="237" t="s">
        <v>284</v>
      </c>
      <c r="AU161" s="237" t="s">
        <v>83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178</v>
      </c>
      <c r="BM161" s="237" t="s">
        <v>2327</v>
      </c>
    </row>
    <row r="162" s="14" customFormat="1">
      <c r="A162" s="14"/>
      <c r="B162" s="255"/>
      <c r="C162" s="256"/>
      <c r="D162" s="246" t="s">
        <v>182</v>
      </c>
      <c r="E162" s="257" t="s">
        <v>1</v>
      </c>
      <c r="F162" s="258" t="s">
        <v>85</v>
      </c>
      <c r="G162" s="256"/>
      <c r="H162" s="259">
        <v>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182</v>
      </c>
      <c r="AU162" s="265" t="s">
        <v>83</v>
      </c>
      <c r="AV162" s="14" t="s">
        <v>85</v>
      </c>
      <c r="AW162" s="14" t="s">
        <v>34</v>
      </c>
      <c r="AX162" s="14" t="s">
        <v>76</v>
      </c>
      <c r="AY162" s="265" t="s">
        <v>171</v>
      </c>
    </row>
    <row r="163" s="15" customFormat="1">
      <c r="A163" s="15"/>
      <c r="B163" s="281"/>
      <c r="C163" s="282"/>
      <c r="D163" s="246" t="s">
        <v>182</v>
      </c>
      <c r="E163" s="283" t="s">
        <v>1</v>
      </c>
      <c r="F163" s="284" t="s">
        <v>2282</v>
      </c>
      <c r="G163" s="282"/>
      <c r="H163" s="285">
        <v>2</v>
      </c>
      <c r="I163" s="286"/>
      <c r="J163" s="282"/>
      <c r="K163" s="282"/>
      <c r="L163" s="287"/>
      <c r="M163" s="288"/>
      <c r="N163" s="289"/>
      <c r="O163" s="289"/>
      <c r="P163" s="289"/>
      <c r="Q163" s="289"/>
      <c r="R163" s="289"/>
      <c r="S163" s="289"/>
      <c r="T163" s="29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91" t="s">
        <v>182</v>
      </c>
      <c r="AU163" s="291" t="s">
        <v>83</v>
      </c>
      <c r="AV163" s="15" t="s">
        <v>178</v>
      </c>
      <c r="AW163" s="15" t="s">
        <v>34</v>
      </c>
      <c r="AX163" s="15" t="s">
        <v>83</v>
      </c>
      <c r="AY163" s="291" t="s">
        <v>171</v>
      </c>
    </row>
    <row r="164" s="2" customFormat="1" ht="24.15" customHeight="1">
      <c r="A164" s="38"/>
      <c r="B164" s="39"/>
      <c r="C164" s="267" t="s">
        <v>272</v>
      </c>
      <c r="D164" s="267" t="s">
        <v>284</v>
      </c>
      <c r="E164" s="268" t="s">
        <v>2328</v>
      </c>
      <c r="F164" s="269" t="s">
        <v>2329</v>
      </c>
      <c r="G164" s="270" t="s">
        <v>492</v>
      </c>
      <c r="H164" s="271">
        <v>3</v>
      </c>
      <c r="I164" s="272"/>
      <c r="J164" s="273">
        <f>ROUND(I164*H164,2)</f>
        <v>0</v>
      </c>
      <c r="K164" s="269" t="s">
        <v>1</v>
      </c>
      <c r="L164" s="274"/>
      <c r="M164" s="275" t="s">
        <v>1</v>
      </c>
      <c r="N164" s="276" t="s">
        <v>41</v>
      </c>
      <c r="O164" s="91"/>
      <c r="P164" s="235">
        <f>O164*H164</f>
        <v>0</v>
      </c>
      <c r="Q164" s="235">
        <v>0.00040000000000000002</v>
      </c>
      <c r="R164" s="235">
        <f>Q164*H164</f>
        <v>0.0012000000000000001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220</v>
      </c>
      <c r="AT164" s="237" t="s">
        <v>284</v>
      </c>
      <c r="AU164" s="237" t="s">
        <v>83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178</v>
      </c>
      <c r="BM164" s="237" t="s">
        <v>2330</v>
      </c>
    </row>
    <row r="165" s="14" customFormat="1">
      <c r="A165" s="14"/>
      <c r="B165" s="255"/>
      <c r="C165" s="256"/>
      <c r="D165" s="246" t="s">
        <v>182</v>
      </c>
      <c r="E165" s="257" t="s">
        <v>1</v>
      </c>
      <c r="F165" s="258" t="s">
        <v>193</v>
      </c>
      <c r="G165" s="256"/>
      <c r="H165" s="259">
        <v>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182</v>
      </c>
      <c r="AU165" s="265" t="s">
        <v>83</v>
      </c>
      <c r="AV165" s="14" t="s">
        <v>85</v>
      </c>
      <c r="AW165" s="14" t="s">
        <v>34</v>
      </c>
      <c r="AX165" s="14" t="s">
        <v>76</v>
      </c>
      <c r="AY165" s="265" t="s">
        <v>171</v>
      </c>
    </row>
    <row r="166" s="15" customFormat="1">
      <c r="A166" s="15"/>
      <c r="B166" s="281"/>
      <c r="C166" s="282"/>
      <c r="D166" s="246" t="s">
        <v>182</v>
      </c>
      <c r="E166" s="283" t="s">
        <v>1</v>
      </c>
      <c r="F166" s="284" t="s">
        <v>2282</v>
      </c>
      <c r="G166" s="282"/>
      <c r="H166" s="285">
        <v>3</v>
      </c>
      <c r="I166" s="286"/>
      <c r="J166" s="282"/>
      <c r="K166" s="282"/>
      <c r="L166" s="287"/>
      <c r="M166" s="288"/>
      <c r="N166" s="289"/>
      <c r="O166" s="289"/>
      <c r="P166" s="289"/>
      <c r="Q166" s="289"/>
      <c r="R166" s="289"/>
      <c r="S166" s="289"/>
      <c r="T166" s="29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91" t="s">
        <v>182</v>
      </c>
      <c r="AU166" s="291" t="s">
        <v>83</v>
      </c>
      <c r="AV166" s="15" t="s">
        <v>178</v>
      </c>
      <c r="AW166" s="15" t="s">
        <v>34</v>
      </c>
      <c r="AX166" s="15" t="s">
        <v>83</v>
      </c>
      <c r="AY166" s="291" t="s">
        <v>171</v>
      </c>
    </row>
    <row r="167" s="2" customFormat="1" ht="24.15" customHeight="1">
      <c r="A167" s="38"/>
      <c r="B167" s="39"/>
      <c r="C167" s="267" t="s">
        <v>283</v>
      </c>
      <c r="D167" s="267" t="s">
        <v>284</v>
      </c>
      <c r="E167" s="268" t="s">
        <v>2331</v>
      </c>
      <c r="F167" s="269" t="s">
        <v>2332</v>
      </c>
      <c r="G167" s="270" t="s">
        <v>492</v>
      </c>
      <c r="H167" s="271">
        <v>2</v>
      </c>
      <c r="I167" s="272"/>
      <c r="J167" s="273">
        <f>ROUND(I167*H167,2)</f>
        <v>0</v>
      </c>
      <c r="K167" s="269" t="s">
        <v>1</v>
      </c>
      <c r="L167" s="274"/>
      <c r="M167" s="275" t="s">
        <v>1</v>
      </c>
      <c r="N167" s="276" t="s">
        <v>41</v>
      </c>
      <c r="O167" s="91"/>
      <c r="P167" s="235">
        <f>O167*H167</f>
        <v>0</v>
      </c>
      <c r="Q167" s="235">
        <v>0.00040000000000000002</v>
      </c>
      <c r="R167" s="235">
        <f>Q167*H167</f>
        <v>0.00080000000000000004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220</v>
      </c>
      <c r="AT167" s="237" t="s">
        <v>284</v>
      </c>
      <c r="AU167" s="237" t="s">
        <v>83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178</v>
      </c>
      <c r="BM167" s="237" t="s">
        <v>2333</v>
      </c>
    </row>
    <row r="168" s="14" customFormat="1">
      <c r="A168" s="14"/>
      <c r="B168" s="255"/>
      <c r="C168" s="256"/>
      <c r="D168" s="246" t="s">
        <v>182</v>
      </c>
      <c r="E168" s="257" t="s">
        <v>1</v>
      </c>
      <c r="F168" s="258" t="s">
        <v>85</v>
      </c>
      <c r="G168" s="256"/>
      <c r="H168" s="259">
        <v>2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182</v>
      </c>
      <c r="AU168" s="265" t="s">
        <v>83</v>
      </c>
      <c r="AV168" s="14" t="s">
        <v>85</v>
      </c>
      <c r="AW168" s="14" t="s">
        <v>34</v>
      </c>
      <c r="AX168" s="14" t="s">
        <v>76</v>
      </c>
      <c r="AY168" s="265" t="s">
        <v>171</v>
      </c>
    </row>
    <row r="169" s="15" customFormat="1">
      <c r="A169" s="15"/>
      <c r="B169" s="281"/>
      <c r="C169" s="282"/>
      <c r="D169" s="246" t="s">
        <v>182</v>
      </c>
      <c r="E169" s="283" t="s">
        <v>1</v>
      </c>
      <c r="F169" s="284" t="s">
        <v>2282</v>
      </c>
      <c r="G169" s="282"/>
      <c r="H169" s="285">
        <v>2</v>
      </c>
      <c r="I169" s="286"/>
      <c r="J169" s="282"/>
      <c r="K169" s="282"/>
      <c r="L169" s="287"/>
      <c r="M169" s="288"/>
      <c r="N169" s="289"/>
      <c r="O169" s="289"/>
      <c r="P169" s="289"/>
      <c r="Q169" s="289"/>
      <c r="R169" s="289"/>
      <c r="S169" s="289"/>
      <c r="T169" s="29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91" t="s">
        <v>182</v>
      </c>
      <c r="AU169" s="291" t="s">
        <v>83</v>
      </c>
      <c r="AV169" s="15" t="s">
        <v>178</v>
      </c>
      <c r="AW169" s="15" t="s">
        <v>34</v>
      </c>
      <c r="AX169" s="15" t="s">
        <v>83</v>
      </c>
      <c r="AY169" s="291" t="s">
        <v>171</v>
      </c>
    </row>
    <row r="170" s="2" customFormat="1" ht="24.15" customHeight="1">
      <c r="A170" s="38"/>
      <c r="B170" s="39"/>
      <c r="C170" s="267" t="s">
        <v>289</v>
      </c>
      <c r="D170" s="267" t="s">
        <v>284</v>
      </c>
      <c r="E170" s="268" t="s">
        <v>2334</v>
      </c>
      <c r="F170" s="269" t="s">
        <v>2335</v>
      </c>
      <c r="G170" s="270" t="s">
        <v>492</v>
      </c>
      <c r="H170" s="271">
        <v>2</v>
      </c>
      <c r="I170" s="272"/>
      <c r="J170" s="273">
        <f>ROUND(I170*H170,2)</f>
        <v>0</v>
      </c>
      <c r="K170" s="269" t="s">
        <v>1</v>
      </c>
      <c r="L170" s="274"/>
      <c r="M170" s="275" t="s">
        <v>1</v>
      </c>
      <c r="N170" s="276" t="s">
        <v>41</v>
      </c>
      <c r="O170" s="91"/>
      <c r="P170" s="235">
        <f>O170*H170</f>
        <v>0</v>
      </c>
      <c r="Q170" s="235">
        <v>0.00040000000000000002</v>
      </c>
      <c r="R170" s="235">
        <f>Q170*H170</f>
        <v>0.00080000000000000004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220</v>
      </c>
      <c r="AT170" s="237" t="s">
        <v>284</v>
      </c>
      <c r="AU170" s="237" t="s">
        <v>83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178</v>
      </c>
      <c r="BM170" s="237" t="s">
        <v>2336</v>
      </c>
    </row>
    <row r="171" s="14" customFormat="1">
      <c r="A171" s="14"/>
      <c r="B171" s="255"/>
      <c r="C171" s="256"/>
      <c r="D171" s="246" t="s">
        <v>182</v>
      </c>
      <c r="E171" s="257" t="s">
        <v>1</v>
      </c>
      <c r="F171" s="258" t="s">
        <v>85</v>
      </c>
      <c r="G171" s="256"/>
      <c r="H171" s="259">
        <v>2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182</v>
      </c>
      <c r="AU171" s="265" t="s">
        <v>83</v>
      </c>
      <c r="AV171" s="14" t="s">
        <v>85</v>
      </c>
      <c r="AW171" s="14" t="s">
        <v>34</v>
      </c>
      <c r="AX171" s="14" t="s">
        <v>83</v>
      </c>
      <c r="AY171" s="265" t="s">
        <v>171</v>
      </c>
    </row>
    <row r="172" s="2" customFormat="1" ht="24.15" customHeight="1">
      <c r="A172" s="38"/>
      <c r="B172" s="39"/>
      <c r="C172" s="267" t="s">
        <v>299</v>
      </c>
      <c r="D172" s="267" t="s">
        <v>284</v>
      </c>
      <c r="E172" s="268" t="s">
        <v>2337</v>
      </c>
      <c r="F172" s="269" t="s">
        <v>2338</v>
      </c>
      <c r="G172" s="270" t="s">
        <v>492</v>
      </c>
      <c r="H172" s="271">
        <v>1</v>
      </c>
      <c r="I172" s="272"/>
      <c r="J172" s="273">
        <f>ROUND(I172*H172,2)</f>
        <v>0</v>
      </c>
      <c r="K172" s="269" t="s">
        <v>1</v>
      </c>
      <c r="L172" s="274"/>
      <c r="M172" s="275" t="s">
        <v>1</v>
      </c>
      <c r="N172" s="276" t="s">
        <v>41</v>
      </c>
      <c r="O172" s="91"/>
      <c r="P172" s="235">
        <f>O172*H172</f>
        <v>0</v>
      </c>
      <c r="Q172" s="235">
        <v>0.00040000000000000002</v>
      </c>
      <c r="R172" s="235">
        <f>Q172*H172</f>
        <v>0.00040000000000000002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220</v>
      </c>
      <c r="AT172" s="237" t="s">
        <v>284</v>
      </c>
      <c r="AU172" s="237" t="s">
        <v>83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178</v>
      </c>
      <c r="BM172" s="237" t="s">
        <v>2339</v>
      </c>
    </row>
    <row r="173" s="14" customFormat="1">
      <c r="A173" s="14"/>
      <c r="B173" s="255"/>
      <c r="C173" s="256"/>
      <c r="D173" s="246" t="s">
        <v>182</v>
      </c>
      <c r="E173" s="257" t="s">
        <v>1</v>
      </c>
      <c r="F173" s="258" t="s">
        <v>83</v>
      </c>
      <c r="G173" s="256"/>
      <c r="H173" s="259">
        <v>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182</v>
      </c>
      <c r="AU173" s="265" t="s">
        <v>83</v>
      </c>
      <c r="AV173" s="14" t="s">
        <v>85</v>
      </c>
      <c r="AW173" s="14" t="s">
        <v>34</v>
      </c>
      <c r="AX173" s="14" t="s">
        <v>76</v>
      </c>
      <c r="AY173" s="265" t="s">
        <v>171</v>
      </c>
    </row>
    <row r="174" s="15" customFormat="1">
      <c r="A174" s="15"/>
      <c r="B174" s="281"/>
      <c r="C174" s="282"/>
      <c r="D174" s="246" t="s">
        <v>182</v>
      </c>
      <c r="E174" s="283" t="s">
        <v>1</v>
      </c>
      <c r="F174" s="284" t="s">
        <v>2282</v>
      </c>
      <c r="G174" s="282"/>
      <c r="H174" s="285">
        <v>1</v>
      </c>
      <c r="I174" s="286"/>
      <c r="J174" s="282"/>
      <c r="K174" s="282"/>
      <c r="L174" s="287"/>
      <c r="M174" s="288"/>
      <c r="N174" s="289"/>
      <c r="O174" s="289"/>
      <c r="P174" s="289"/>
      <c r="Q174" s="289"/>
      <c r="R174" s="289"/>
      <c r="S174" s="289"/>
      <c r="T174" s="29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91" t="s">
        <v>182</v>
      </c>
      <c r="AU174" s="291" t="s">
        <v>83</v>
      </c>
      <c r="AV174" s="15" t="s">
        <v>178</v>
      </c>
      <c r="AW174" s="15" t="s">
        <v>34</v>
      </c>
      <c r="AX174" s="15" t="s">
        <v>83</v>
      </c>
      <c r="AY174" s="291" t="s">
        <v>171</v>
      </c>
    </row>
    <row r="175" s="2" customFormat="1" ht="16.5" customHeight="1">
      <c r="A175" s="38"/>
      <c r="B175" s="39"/>
      <c r="C175" s="226" t="s">
        <v>307</v>
      </c>
      <c r="D175" s="226" t="s">
        <v>173</v>
      </c>
      <c r="E175" s="227" t="s">
        <v>2340</v>
      </c>
      <c r="F175" s="228" t="s">
        <v>2341</v>
      </c>
      <c r="G175" s="229" t="s">
        <v>2342</v>
      </c>
      <c r="H175" s="230">
        <v>15</v>
      </c>
      <c r="I175" s="231"/>
      <c r="J175" s="232">
        <f>ROUND(I175*H175,2)</f>
        <v>0</v>
      </c>
      <c r="K175" s="228" t="s">
        <v>1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178</v>
      </c>
      <c r="AT175" s="237" t="s">
        <v>173</v>
      </c>
      <c r="AU175" s="237" t="s">
        <v>83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178</v>
      </c>
      <c r="BM175" s="237" t="s">
        <v>2343</v>
      </c>
    </row>
    <row r="176" s="14" customFormat="1">
      <c r="A176" s="14"/>
      <c r="B176" s="255"/>
      <c r="C176" s="256"/>
      <c r="D176" s="246" t="s">
        <v>182</v>
      </c>
      <c r="E176" s="257" t="s">
        <v>1</v>
      </c>
      <c r="F176" s="258" t="s">
        <v>266</v>
      </c>
      <c r="G176" s="256"/>
      <c r="H176" s="259">
        <v>15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182</v>
      </c>
      <c r="AU176" s="265" t="s">
        <v>83</v>
      </c>
      <c r="AV176" s="14" t="s">
        <v>85</v>
      </c>
      <c r="AW176" s="14" t="s">
        <v>34</v>
      </c>
      <c r="AX176" s="14" t="s">
        <v>76</v>
      </c>
      <c r="AY176" s="265" t="s">
        <v>171</v>
      </c>
    </row>
    <row r="177" s="15" customFormat="1">
      <c r="A177" s="15"/>
      <c r="B177" s="281"/>
      <c r="C177" s="282"/>
      <c r="D177" s="246" t="s">
        <v>182</v>
      </c>
      <c r="E177" s="283" t="s">
        <v>1</v>
      </c>
      <c r="F177" s="284" t="s">
        <v>2282</v>
      </c>
      <c r="G177" s="282"/>
      <c r="H177" s="285">
        <v>15</v>
      </c>
      <c r="I177" s="286"/>
      <c r="J177" s="282"/>
      <c r="K177" s="282"/>
      <c r="L177" s="287"/>
      <c r="M177" s="288"/>
      <c r="N177" s="289"/>
      <c r="O177" s="289"/>
      <c r="P177" s="289"/>
      <c r="Q177" s="289"/>
      <c r="R177" s="289"/>
      <c r="S177" s="289"/>
      <c r="T177" s="29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91" t="s">
        <v>182</v>
      </c>
      <c r="AU177" s="291" t="s">
        <v>83</v>
      </c>
      <c r="AV177" s="15" t="s">
        <v>178</v>
      </c>
      <c r="AW177" s="15" t="s">
        <v>34</v>
      </c>
      <c r="AX177" s="15" t="s">
        <v>83</v>
      </c>
      <c r="AY177" s="291" t="s">
        <v>171</v>
      </c>
    </row>
    <row r="178" s="2" customFormat="1" ht="37.8" customHeight="1">
      <c r="A178" s="38"/>
      <c r="B178" s="39"/>
      <c r="C178" s="267" t="s">
        <v>7</v>
      </c>
      <c r="D178" s="267" t="s">
        <v>284</v>
      </c>
      <c r="E178" s="268" t="s">
        <v>2344</v>
      </c>
      <c r="F178" s="269" t="s">
        <v>2345</v>
      </c>
      <c r="G178" s="270" t="s">
        <v>438</v>
      </c>
      <c r="H178" s="271">
        <v>15</v>
      </c>
      <c r="I178" s="272"/>
      <c r="J178" s="273">
        <f>ROUND(I178*H178,2)</f>
        <v>0</v>
      </c>
      <c r="K178" s="269" t="s">
        <v>177</v>
      </c>
      <c r="L178" s="274"/>
      <c r="M178" s="275" t="s">
        <v>1</v>
      </c>
      <c r="N178" s="276" t="s">
        <v>41</v>
      </c>
      <c r="O178" s="91"/>
      <c r="P178" s="235">
        <f>O178*H178</f>
        <v>0</v>
      </c>
      <c r="Q178" s="235">
        <v>0.00084999999999999995</v>
      </c>
      <c r="R178" s="235">
        <f>Q178*H178</f>
        <v>0.012749999999999999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220</v>
      </c>
      <c r="AT178" s="237" t="s">
        <v>284</v>
      </c>
      <c r="AU178" s="237" t="s">
        <v>83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178</v>
      </c>
      <c r="BM178" s="237" t="s">
        <v>2346</v>
      </c>
    </row>
    <row r="179" s="2" customFormat="1" ht="16.5" customHeight="1">
      <c r="A179" s="38"/>
      <c r="B179" s="39"/>
      <c r="C179" s="226" t="s">
        <v>321</v>
      </c>
      <c r="D179" s="226" t="s">
        <v>173</v>
      </c>
      <c r="E179" s="227" t="s">
        <v>2347</v>
      </c>
      <c r="F179" s="228" t="s">
        <v>2348</v>
      </c>
      <c r="G179" s="229" t="s">
        <v>492</v>
      </c>
      <c r="H179" s="230">
        <v>8</v>
      </c>
      <c r="I179" s="231"/>
      <c r="J179" s="232">
        <f>ROUND(I179*H179,2)</f>
        <v>0</v>
      </c>
      <c r="K179" s="228" t="s">
        <v>1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178</v>
      </c>
      <c r="AT179" s="237" t="s">
        <v>173</v>
      </c>
      <c r="AU179" s="237" t="s">
        <v>83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178</v>
      </c>
      <c r="BM179" s="237" t="s">
        <v>2349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220</v>
      </c>
      <c r="G180" s="256"/>
      <c r="H180" s="259">
        <v>8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83</v>
      </c>
      <c r="AV180" s="14" t="s">
        <v>85</v>
      </c>
      <c r="AW180" s="14" t="s">
        <v>34</v>
      </c>
      <c r="AX180" s="14" t="s">
        <v>76</v>
      </c>
      <c r="AY180" s="265" t="s">
        <v>171</v>
      </c>
    </row>
    <row r="181" s="15" customFormat="1">
      <c r="A181" s="15"/>
      <c r="B181" s="281"/>
      <c r="C181" s="282"/>
      <c r="D181" s="246" t="s">
        <v>182</v>
      </c>
      <c r="E181" s="283" t="s">
        <v>1</v>
      </c>
      <c r="F181" s="284" t="s">
        <v>2282</v>
      </c>
      <c r="G181" s="282"/>
      <c r="H181" s="285">
        <v>8</v>
      </c>
      <c r="I181" s="286"/>
      <c r="J181" s="282"/>
      <c r="K181" s="282"/>
      <c r="L181" s="287"/>
      <c r="M181" s="288"/>
      <c r="N181" s="289"/>
      <c r="O181" s="289"/>
      <c r="P181" s="289"/>
      <c r="Q181" s="289"/>
      <c r="R181" s="289"/>
      <c r="S181" s="289"/>
      <c r="T181" s="29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91" t="s">
        <v>182</v>
      </c>
      <c r="AU181" s="291" t="s">
        <v>83</v>
      </c>
      <c r="AV181" s="15" t="s">
        <v>178</v>
      </c>
      <c r="AW181" s="15" t="s">
        <v>34</v>
      </c>
      <c r="AX181" s="15" t="s">
        <v>83</v>
      </c>
      <c r="AY181" s="291" t="s">
        <v>171</v>
      </c>
    </row>
    <row r="182" s="2" customFormat="1" ht="16.5" customHeight="1">
      <c r="A182" s="38"/>
      <c r="B182" s="39"/>
      <c r="C182" s="267" t="s">
        <v>326</v>
      </c>
      <c r="D182" s="267" t="s">
        <v>284</v>
      </c>
      <c r="E182" s="268" t="s">
        <v>2350</v>
      </c>
      <c r="F182" s="269" t="s">
        <v>2351</v>
      </c>
      <c r="G182" s="270" t="s">
        <v>2280</v>
      </c>
      <c r="H182" s="271">
        <v>2</v>
      </c>
      <c r="I182" s="272"/>
      <c r="J182" s="273">
        <f>ROUND(I182*H182,2)</f>
        <v>0</v>
      </c>
      <c r="K182" s="269" t="s">
        <v>177</v>
      </c>
      <c r="L182" s="274"/>
      <c r="M182" s="275" t="s">
        <v>1</v>
      </c>
      <c r="N182" s="276" t="s">
        <v>41</v>
      </c>
      <c r="O182" s="91"/>
      <c r="P182" s="235">
        <f>O182*H182</f>
        <v>0</v>
      </c>
      <c r="Q182" s="235">
        <v>0.0018</v>
      </c>
      <c r="R182" s="235">
        <f>Q182*H182</f>
        <v>0.0035999999999999999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220</v>
      </c>
      <c r="AT182" s="237" t="s">
        <v>284</v>
      </c>
      <c r="AU182" s="237" t="s">
        <v>83</v>
      </c>
      <c r="AY182" s="17" t="s">
        <v>171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178</v>
      </c>
      <c r="BM182" s="237" t="s">
        <v>2352</v>
      </c>
    </row>
    <row r="183" s="14" customFormat="1">
      <c r="A183" s="14"/>
      <c r="B183" s="255"/>
      <c r="C183" s="256"/>
      <c r="D183" s="246" t="s">
        <v>182</v>
      </c>
      <c r="E183" s="257" t="s">
        <v>1</v>
      </c>
      <c r="F183" s="258" t="s">
        <v>85</v>
      </c>
      <c r="G183" s="256"/>
      <c r="H183" s="259">
        <v>2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182</v>
      </c>
      <c r="AU183" s="265" t="s">
        <v>83</v>
      </c>
      <c r="AV183" s="14" t="s">
        <v>85</v>
      </c>
      <c r="AW183" s="14" t="s">
        <v>34</v>
      </c>
      <c r="AX183" s="14" t="s">
        <v>76</v>
      </c>
      <c r="AY183" s="265" t="s">
        <v>171</v>
      </c>
    </row>
    <row r="184" s="15" customFormat="1">
      <c r="A184" s="15"/>
      <c r="B184" s="281"/>
      <c r="C184" s="282"/>
      <c r="D184" s="246" t="s">
        <v>182</v>
      </c>
      <c r="E184" s="283" t="s">
        <v>1</v>
      </c>
      <c r="F184" s="284" t="s">
        <v>2282</v>
      </c>
      <c r="G184" s="282"/>
      <c r="H184" s="285">
        <v>2</v>
      </c>
      <c r="I184" s="286"/>
      <c r="J184" s="282"/>
      <c r="K184" s="282"/>
      <c r="L184" s="287"/>
      <c r="M184" s="288"/>
      <c r="N184" s="289"/>
      <c r="O184" s="289"/>
      <c r="P184" s="289"/>
      <c r="Q184" s="289"/>
      <c r="R184" s="289"/>
      <c r="S184" s="289"/>
      <c r="T184" s="29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91" t="s">
        <v>182</v>
      </c>
      <c r="AU184" s="291" t="s">
        <v>83</v>
      </c>
      <c r="AV184" s="15" t="s">
        <v>178</v>
      </c>
      <c r="AW184" s="15" t="s">
        <v>34</v>
      </c>
      <c r="AX184" s="15" t="s">
        <v>83</v>
      </c>
      <c r="AY184" s="291" t="s">
        <v>171</v>
      </c>
    </row>
    <row r="185" s="2" customFormat="1" ht="16.5" customHeight="1">
      <c r="A185" s="38"/>
      <c r="B185" s="39"/>
      <c r="C185" s="226" t="s">
        <v>332</v>
      </c>
      <c r="D185" s="226" t="s">
        <v>173</v>
      </c>
      <c r="E185" s="227" t="s">
        <v>2353</v>
      </c>
      <c r="F185" s="228" t="s">
        <v>2354</v>
      </c>
      <c r="G185" s="229" t="s">
        <v>492</v>
      </c>
      <c r="H185" s="230">
        <v>4</v>
      </c>
      <c r="I185" s="231"/>
      <c r="J185" s="232">
        <f>ROUND(I185*H185,2)</f>
        <v>0</v>
      </c>
      <c r="K185" s="228" t="s">
        <v>1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178</v>
      </c>
      <c r="AT185" s="237" t="s">
        <v>173</v>
      </c>
      <c r="AU185" s="237" t="s">
        <v>83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178</v>
      </c>
      <c r="BM185" s="237" t="s">
        <v>2355</v>
      </c>
    </row>
    <row r="186" s="14" customFormat="1">
      <c r="A186" s="14"/>
      <c r="B186" s="255"/>
      <c r="C186" s="256"/>
      <c r="D186" s="246" t="s">
        <v>182</v>
      </c>
      <c r="E186" s="257" t="s">
        <v>1</v>
      </c>
      <c r="F186" s="258" t="s">
        <v>2356</v>
      </c>
      <c r="G186" s="256"/>
      <c r="H186" s="259">
        <v>4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182</v>
      </c>
      <c r="AU186" s="265" t="s">
        <v>83</v>
      </c>
      <c r="AV186" s="14" t="s">
        <v>85</v>
      </c>
      <c r="AW186" s="14" t="s">
        <v>34</v>
      </c>
      <c r="AX186" s="14" t="s">
        <v>76</v>
      </c>
      <c r="AY186" s="265" t="s">
        <v>171</v>
      </c>
    </row>
    <row r="187" s="15" customFormat="1">
      <c r="A187" s="15"/>
      <c r="B187" s="281"/>
      <c r="C187" s="282"/>
      <c r="D187" s="246" t="s">
        <v>182</v>
      </c>
      <c r="E187" s="283" t="s">
        <v>1</v>
      </c>
      <c r="F187" s="284" t="s">
        <v>2282</v>
      </c>
      <c r="G187" s="282"/>
      <c r="H187" s="285">
        <v>4</v>
      </c>
      <c r="I187" s="286"/>
      <c r="J187" s="282"/>
      <c r="K187" s="282"/>
      <c r="L187" s="287"/>
      <c r="M187" s="288"/>
      <c r="N187" s="289"/>
      <c r="O187" s="289"/>
      <c r="P187" s="289"/>
      <c r="Q187" s="289"/>
      <c r="R187" s="289"/>
      <c r="S187" s="289"/>
      <c r="T187" s="290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91" t="s">
        <v>182</v>
      </c>
      <c r="AU187" s="291" t="s">
        <v>83</v>
      </c>
      <c r="AV187" s="15" t="s">
        <v>178</v>
      </c>
      <c r="AW187" s="15" t="s">
        <v>34</v>
      </c>
      <c r="AX187" s="15" t="s">
        <v>83</v>
      </c>
      <c r="AY187" s="291" t="s">
        <v>171</v>
      </c>
    </row>
    <row r="188" s="2" customFormat="1" ht="16.5" customHeight="1">
      <c r="A188" s="38"/>
      <c r="B188" s="39"/>
      <c r="C188" s="226" t="s">
        <v>338</v>
      </c>
      <c r="D188" s="226" t="s">
        <v>173</v>
      </c>
      <c r="E188" s="227" t="s">
        <v>2357</v>
      </c>
      <c r="F188" s="228" t="s">
        <v>2358</v>
      </c>
      <c r="G188" s="229" t="s">
        <v>492</v>
      </c>
      <c r="H188" s="230">
        <v>1</v>
      </c>
      <c r="I188" s="231"/>
      <c r="J188" s="232">
        <f>ROUND(I188*H188,2)</f>
        <v>0</v>
      </c>
      <c r="K188" s="228" t="s">
        <v>1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178</v>
      </c>
      <c r="AT188" s="237" t="s">
        <v>173</v>
      </c>
      <c r="AU188" s="237" t="s">
        <v>83</v>
      </c>
      <c r="AY188" s="17" t="s">
        <v>171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178</v>
      </c>
      <c r="BM188" s="237" t="s">
        <v>2359</v>
      </c>
    </row>
    <row r="189" s="14" customFormat="1">
      <c r="A189" s="14"/>
      <c r="B189" s="255"/>
      <c r="C189" s="256"/>
      <c r="D189" s="246" t="s">
        <v>182</v>
      </c>
      <c r="E189" s="257" t="s">
        <v>1</v>
      </c>
      <c r="F189" s="258" t="s">
        <v>83</v>
      </c>
      <c r="G189" s="256"/>
      <c r="H189" s="259">
        <v>1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182</v>
      </c>
      <c r="AU189" s="265" t="s">
        <v>83</v>
      </c>
      <c r="AV189" s="14" t="s">
        <v>85</v>
      </c>
      <c r="AW189" s="14" t="s">
        <v>34</v>
      </c>
      <c r="AX189" s="14" t="s">
        <v>76</v>
      </c>
      <c r="AY189" s="265" t="s">
        <v>171</v>
      </c>
    </row>
    <row r="190" s="15" customFormat="1">
      <c r="A190" s="15"/>
      <c r="B190" s="281"/>
      <c r="C190" s="282"/>
      <c r="D190" s="246" t="s">
        <v>182</v>
      </c>
      <c r="E190" s="283" t="s">
        <v>1</v>
      </c>
      <c r="F190" s="284" t="s">
        <v>2282</v>
      </c>
      <c r="G190" s="282"/>
      <c r="H190" s="285">
        <v>1</v>
      </c>
      <c r="I190" s="286"/>
      <c r="J190" s="282"/>
      <c r="K190" s="282"/>
      <c r="L190" s="287"/>
      <c r="M190" s="288"/>
      <c r="N190" s="289"/>
      <c r="O190" s="289"/>
      <c r="P190" s="289"/>
      <c r="Q190" s="289"/>
      <c r="R190" s="289"/>
      <c r="S190" s="289"/>
      <c r="T190" s="29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91" t="s">
        <v>182</v>
      </c>
      <c r="AU190" s="291" t="s">
        <v>83</v>
      </c>
      <c r="AV190" s="15" t="s">
        <v>178</v>
      </c>
      <c r="AW190" s="15" t="s">
        <v>34</v>
      </c>
      <c r="AX190" s="15" t="s">
        <v>83</v>
      </c>
      <c r="AY190" s="291" t="s">
        <v>171</v>
      </c>
    </row>
    <row r="191" s="12" customFormat="1" ht="25.92" customHeight="1">
      <c r="A191" s="12"/>
      <c r="B191" s="210"/>
      <c r="C191" s="211"/>
      <c r="D191" s="212" t="s">
        <v>75</v>
      </c>
      <c r="E191" s="213" t="s">
        <v>1667</v>
      </c>
      <c r="F191" s="213" t="s">
        <v>1668</v>
      </c>
      <c r="G191" s="211"/>
      <c r="H191" s="211"/>
      <c r="I191" s="214"/>
      <c r="J191" s="215">
        <f>BK191</f>
        <v>0</v>
      </c>
      <c r="K191" s="211"/>
      <c r="L191" s="216"/>
      <c r="M191" s="217"/>
      <c r="N191" s="218"/>
      <c r="O191" s="218"/>
      <c r="P191" s="219">
        <f>SUM(P192:P201)</f>
        <v>0</v>
      </c>
      <c r="Q191" s="218"/>
      <c r="R191" s="219">
        <f>SUM(R192:R201)</f>
        <v>0.025479999999999999</v>
      </c>
      <c r="S191" s="218"/>
      <c r="T191" s="220">
        <f>SUM(T192:T201)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85</v>
      </c>
      <c r="AT191" s="222" t="s">
        <v>75</v>
      </c>
      <c r="AU191" s="222" t="s">
        <v>76</v>
      </c>
      <c r="AY191" s="221" t="s">
        <v>171</v>
      </c>
      <c r="BK191" s="223">
        <f>SUM(BK192:BK201)</f>
        <v>0</v>
      </c>
    </row>
    <row r="192" s="2" customFormat="1" ht="24.15" customHeight="1">
      <c r="A192" s="38"/>
      <c r="B192" s="39"/>
      <c r="C192" s="226" t="s">
        <v>345</v>
      </c>
      <c r="D192" s="226" t="s">
        <v>173</v>
      </c>
      <c r="E192" s="227" t="s">
        <v>1704</v>
      </c>
      <c r="F192" s="228" t="s">
        <v>1705</v>
      </c>
      <c r="G192" s="229" t="s">
        <v>292</v>
      </c>
      <c r="H192" s="230">
        <v>4</v>
      </c>
      <c r="I192" s="231"/>
      <c r="J192" s="232">
        <f>ROUND(I192*H192,2)</f>
        <v>0</v>
      </c>
      <c r="K192" s="228" t="s">
        <v>177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272</v>
      </c>
      <c r="AT192" s="237" t="s">
        <v>173</v>
      </c>
      <c r="AU192" s="237" t="s">
        <v>83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272</v>
      </c>
      <c r="BM192" s="237" t="s">
        <v>2360</v>
      </c>
    </row>
    <row r="193" s="2" customFormat="1">
      <c r="A193" s="38"/>
      <c r="B193" s="39"/>
      <c r="C193" s="40"/>
      <c r="D193" s="239" t="s">
        <v>180</v>
      </c>
      <c r="E193" s="40"/>
      <c r="F193" s="240" t="s">
        <v>1707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180</v>
      </c>
      <c r="AU193" s="17" t="s">
        <v>83</v>
      </c>
    </row>
    <row r="194" s="14" customFormat="1">
      <c r="A194" s="14"/>
      <c r="B194" s="255"/>
      <c r="C194" s="256"/>
      <c r="D194" s="246" t="s">
        <v>182</v>
      </c>
      <c r="E194" s="257" t="s">
        <v>1</v>
      </c>
      <c r="F194" s="258" t="s">
        <v>178</v>
      </c>
      <c r="G194" s="256"/>
      <c r="H194" s="259">
        <v>4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182</v>
      </c>
      <c r="AU194" s="265" t="s">
        <v>83</v>
      </c>
      <c r="AV194" s="14" t="s">
        <v>85</v>
      </c>
      <c r="AW194" s="14" t="s">
        <v>34</v>
      </c>
      <c r="AX194" s="14" t="s">
        <v>76</v>
      </c>
      <c r="AY194" s="265" t="s">
        <v>171</v>
      </c>
    </row>
    <row r="195" s="15" customFormat="1">
      <c r="A195" s="15"/>
      <c r="B195" s="281"/>
      <c r="C195" s="282"/>
      <c r="D195" s="246" t="s">
        <v>182</v>
      </c>
      <c r="E195" s="283" t="s">
        <v>1</v>
      </c>
      <c r="F195" s="284" t="s">
        <v>2282</v>
      </c>
      <c r="G195" s="282"/>
      <c r="H195" s="285">
        <v>4</v>
      </c>
      <c r="I195" s="286"/>
      <c r="J195" s="282"/>
      <c r="K195" s="282"/>
      <c r="L195" s="287"/>
      <c r="M195" s="288"/>
      <c r="N195" s="289"/>
      <c r="O195" s="289"/>
      <c r="P195" s="289"/>
      <c r="Q195" s="289"/>
      <c r="R195" s="289"/>
      <c r="S195" s="289"/>
      <c r="T195" s="29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91" t="s">
        <v>182</v>
      </c>
      <c r="AU195" s="291" t="s">
        <v>83</v>
      </c>
      <c r="AV195" s="15" t="s">
        <v>178</v>
      </c>
      <c r="AW195" s="15" t="s">
        <v>34</v>
      </c>
      <c r="AX195" s="15" t="s">
        <v>83</v>
      </c>
      <c r="AY195" s="291" t="s">
        <v>171</v>
      </c>
    </row>
    <row r="196" s="2" customFormat="1" ht="24.15" customHeight="1">
      <c r="A196" s="38"/>
      <c r="B196" s="39"/>
      <c r="C196" s="267" t="s">
        <v>352</v>
      </c>
      <c r="D196" s="267" t="s">
        <v>284</v>
      </c>
      <c r="E196" s="268" t="s">
        <v>2361</v>
      </c>
      <c r="F196" s="269" t="s">
        <v>2362</v>
      </c>
      <c r="G196" s="270" t="s">
        <v>292</v>
      </c>
      <c r="H196" s="271">
        <v>4</v>
      </c>
      <c r="I196" s="272"/>
      <c r="J196" s="273">
        <f>ROUND(I196*H196,2)</f>
        <v>0</v>
      </c>
      <c r="K196" s="269" t="s">
        <v>177</v>
      </c>
      <c r="L196" s="274"/>
      <c r="M196" s="275" t="s">
        <v>1</v>
      </c>
      <c r="N196" s="276" t="s">
        <v>41</v>
      </c>
      <c r="O196" s="91"/>
      <c r="P196" s="235">
        <f>O196*H196</f>
        <v>0</v>
      </c>
      <c r="Q196" s="235">
        <v>0.00175</v>
      </c>
      <c r="R196" s="235">
        <f>Q196*H196</f>
        <v>0.0070000000000000001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381</v>
      </c>
      <c r="AT196" s="237" t="s">
        <v>284</v>
      </c>
      <c r="AU196" s="237" t="s">
        <v>83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272</v>
      </c>
      <c r="BM196" s="237" t="s">
        <v>2363</v>
      </c>
    </row>
    <row r="197" s="2" customFormat="1" ht="24.15" customHeight="1">
      <c r="A197" s="38"/>
      <c r="B197" s="39"/>
      <c r="C197" s="226" t="s">
        <v>357</v>
      </c>
      <c r="D197" s="226" t="s">
        <v>173</v>
      </c>
      <c r="E197" s="227" t="s">
        <v>2364</v>
      </c>
      <c r="F197" s="228" t="s">
        <v>2365</v>
      </c>
      <c r="G197" s="229" t="s">
        <v>292</v>
      </c>
      <c r="H197" s="230">
        <v>8</v>
      </c>
      <c r="I197" s="231"/>
      <c r="J197" s="232">
        <f>ROUND(I197*H197,2)</f>
        <v>0</v>
      </c>
      <c r="K197" s="228" t="s">
        <v>177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0.00036000000000000002</v>
      </c>
      <c r="R197" s="235">
        <f>Q197*H197</f>
        <v>0.0028800000000000002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272</v>
      </c>
      <c r="AT197" s="237" t="s">
        <v>173</v>
      </c>
      <c r="AU197" s="237" t="s">
        <v>83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272</v>
      </c>
      <c r="BM197" s="237" t="s">
        <v>2366</v>
      </c>
    </row>
    <row r="198" s="2" customFormat="1">
      <c r="A198" s="38"/>
      <c r="B198" s="39"/>
      <c r="C198" s="40"/>
      <c r="D198" s="239" t="s">
        <v>180</v>
      </c>
      <c r="E198" s="40"/>
      <c r="F198" s="240" t="s">
        <v>2367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180</v>
      </c>
      <c r="AU198" s="17" t="s">
        <v>83</v>
      </c>
    </row>
    <row r="199" s="14" customFormat="1">
      <c r="A199" s="14"/>
      <c r="B199" s="255"/>
      <c r="C199" s="256"/>
      <c r="D199" s="246" t="s">
        <v>182</v>
      </c>
      <c r="E199" s="257" t="s">
        <v>1</v>
      </c>
      <c r="F199" s="258" t="s">
        <v>220</v>
      </c>
      <c r="G199" s="256"/>
      <c r="H199" s="259">
        <v>8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182</v>
      </c>
      <c r="AU199" s="265" t="s">
        <v>83</v>
      </c>
      <c r="AV199" s="14" t="s">
        <v>85</v>
      </c>
      <c r="AW199" s="14" t="s">
        <v>34</v>
      </c>
      <c r="AX199" s="14" t="s">
        <v>76</v>
      </c>
      <c r="AY199" s="265" t="s">
        <v>171</v>
      </c>
    </row>
    <row r="200" s="15" customFormat="1">
      <c r="A200" s="15"/>
      <c r="B200" s="281"/>
      <c r="C200" s="282"/>
      <c r="D200" s="246" t="s">
        <v>182</v>
      </c>
      <c r="E200" s="283" t="s">
        <v>1</v>
      </c>
      <c r="F200" s="284" t="s">
        <v>2282</v>
      </c>
      <c r="G200" s="282"/>
      <c r="H200" s="285">
        <v>8</v>
      </c>
      <c r="I200" s="286"/>
      <c r="J200" s="282"/>
      <c r="K200" s="282"/>
      <c r="L200" s="287"/>
      <c r="M200" s="288"/>
      <c r="N200" s="289"/>
      <c r="O200" s="289"/>
      <c r="P200" s="289"/>
      <c r="Q200" s="289"/>
      <c r="R200" s="289"/>
      <c r="S200" s="289"/>
      <c r="T200" s="29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91" t="s">
        <v>182</v>
      </c>
      <c r="AU200" s="291" t="s">
        <v>83</v>
      </c>
      <c r="AV200" s="15" t="s">
        <v>178</v>
      </c>
      <c r="AW200" s="15" t="s">
        <v>34</v>
      </c>
      <c r="AX200" s="15" t="s">
        <v>83</v>
      </c>
      <c r="AY200" s="291" t="s">
        <v>171</v>
      </c>
    </row>
    <row r="201" s="2" customFormat="1" ht="24.15" customHeight="1">
      <c r="A201" s="38"/>
      <c r="B201" s="39"/>
      <c r="C201" s="267" t="s">
        <v>363</v>
      </c>
      <c r="D201" s="267" t="s">
        <v>284</v>
      </c>
      <c r="E201" s="268" t="s">
        <v>2368</v>
      </c>
      <c r="F201" s="269" t="s">
        <v>2369</v>
      </c>
      <c r="G201" s="270" t="s">
        <v>292</v>
      </c>
      <c r="H201" s="271">
        <v>8</v>
      </c>
      <c r="I201" s="272"/>
      <c r="J201" s="273">
        <f>ROUND(I201*H201,2)</f>
        <v>0</v>
      </c>
      <c r="K201" s="269" t="s">
        <v>177</v>
      </c>
      <c r="L201" s="274"/>
      <c r="M201" s="292" t="s">
        <v>1</v>
      </c>
      <c r="N201" s="293" t="s">
        <v>41</v>
      </c>
      <c r="O201" s="294"/>
      <c r="P201" s="295">
        <f>O201*H201</f>
        <v>0</v>
      </c>
      <c r="Q201" s="295">
        <v>0.0019499999999999999</v>
      </c>
      <c r="R201" s="295">
        <f>Q201*H201</f>
        <v>0.015599999999999999</v>
      </c>
      <c r="S201" s="295">
        <v>0</v>
      </c>
      <c r="T201" s="29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381</v>
      </c>
      <c r="AT201" s="237" t="s">
        <v>284</v>
      </c>
      <c r="AU201" s="237" t="s">
        <v>83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272</v>
      </c>
      <c r="BM201" s="237" t="s">
        <v>2370</v>
      </c>
    </row>
    <row r="202" s="2" customFormat="1" ht="6.96" customHeight="1">
      <c r="A202" s="38"/>
      <c r="B202" s="66"/>
      <c r="C202" s="67"/>
      <c r="D202" s="67"/>
      <c r="E202" s="67"/>
      <c r="F202" s="67"/>
      <c r="G202" s="67"/>
      <c r="H202" s="67"/>
      <c r="I202" s="67"/>
      <c r="J202" s="67"/>
      <c r="K202" s="67"/>
      <c r="L202" s="44"/>
      <c r="M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</sheetData>
  <sheetProtection sheet="1" autoFilter="0" formatColumns="0" formatRows="0" objects="1" scenarios="1" spinCount="100000" saltValue="yAcBXXPIMI6U60L4SKEvekCaGjEpIB7ZNp5CMU+p+4fT33O1jXZ9BSMskyfq8i0U6nkyS8luU6u9sI9WSquCJg==" hashValue="T2cg7pzCh+9A3y1AOUU55ByLOSB3ytHePxFrtL8TKZmyPyrMz0A1wjVDe7e4gBhSlR1/Kfh1W2gSSrwr7/kEKg==" algorithmName="SHA-512" password="CC35"/>
  <autoFilter ref="C121:K20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hyperlinks>
    <hyperlink ref="F130" r:id="rId1" display="https://podminky.urs.cz/item/CS_URS_2025_01/713463131"/>
    <hyperlink ref="F134" r:id="rId2" display="https://podminky.urs.cz/item/CS_URS_2025_01/783805300"/>
    <hyperlink ref="F140" r:id="rId3" display="https://podminky.urs.cz/item/CS_URS_2025_01/953943211"/>
    <hyperlink ref="F148" r:id="rId4" display="https://podminky.urs.cz/item/CS_URS_2025_01/953993311"/>
    <hyperlink ref="F152" r:id="rId5" display="https://podminky.urs.cz/item/CS_URS_2025_01/953993321"/>
    <hyperlink ref="F193" r:id="rId6" display="https://podminky.urs.cz/item/CS_URS_2025_01/713131151"/>
    <hyperlink ref="F198" r:id="rId7" display="https://podminky.urs.cz/item/CS_URS_2025_01/7134111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2371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>Ing. Avuk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ROUND((SUM(BE131:BE167)),  2)</f>
        <v>0</v>
      </c>
      <c r="G35" s="38"/>
      <c r="H35" s="38"/>
      <c r="I35" s="164">
        <v>0.20999999999999999</v>
      </c>
      <c r="J35" s="163">
        <f>ROUND(((SUM(BE131:BE167))*I35),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ROUND((SUM(BF131:BF167)),  2)</f>
        <v>0</v>
      </c>
      <c r="G36" s="38"/>
      <c r="H36" s="38"/>
      <c r="I36" s="164">
        <v>0.12</v>
      </c>
      <c r="J36" s="163">
        <f>ROUND(((SUM(BF131:BF167))*I36),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ROUND((SUM(BG131:BG167)),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ROUND((SUM(BH131:BH167)),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ROUND((SUM(BI131:BI167)),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D1.01.4e - Zdravotně technické instalace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Ing. Avuk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J131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2372</v>
      </c>
      <c r="E99" s="191"/>
      <c r="F99" s="191"/>
      <c r="G99" s="191"/>
      <c r="H99" s="191"/>
      <c r="I99" s="191"/>
      <c r="J99" s="192">
        <f>J132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2373</v>
      </c>
      <c r="E100" s="196"/>
      <c r="F100" s="196"/>
      <c r="G100" s="196"/>
      <c r="H100" s="196"/>
      <c r="I100" s="196"/>
      <c r="J100" s="197">
        <f>J133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2374</v>
      </c>
      <c r="E101" s="196"/>
      <c r="F101" s="196"/>
      <c r="G101" s="196"/>
      <c r="H101" s="196"/>
      <c r="I101" s="196"/>
      <c r="J101" s="197">
        <f>J137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2375</v>
      </c>
      <c r="E102" s="196"/>
      <c r="F102" s="196"/>
      <c r="G102" s="196"/>
      <c r="H102" s="196"/>
      <c r="I102" s="196"/>
      <c r="J102" s="197">
        <f>J140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2376</v>
      </c>
      <c r="E103" s="196"/>
      <c r="F103" s="196"/>
      <c r="G103" s="196"/>
      <c r="H103" s="196"/>
      <c r="I103" s="196"/>
      <c r="J103" s="197">
        <f>J144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2377</v>
      </c>
      <c r="E104" s="196"/>
      <c r="F104" s="196"/>
      <c r="G104" s="196"/>
      <c r="H104" s="196"/>
      <c r="I104" s="196"/>
      <c r="J104" s="197">
        <f>J148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2378</v>
      </c>
      <c r="E105" s="196"/>
      <c r="F105" s="196"/>
      <c r="G105" s="196"/>
      <c r="H105" s="196"/>
      <c r="I105" s="196"/>
      <c r="J105" s="197">
        <f>J151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8"/>
      <c r="C106" s="189"/>
      <c r="D106" s="190" t="s">
        <v>2379</v>
      </c>
      <c r="E106" s="191"/>
      <c r="F106" s="191"/>
      <c r="G106" s="191"/>
      <c r="H106" s="191"/>
      <c r="I106" s="191"/>
      <c r="J106" s="192">
        <f>J156</f>
        <v>0</v>
      </c>
      <c r="K106" s="189"/>
      <c r="L106" s="19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4"/>
      <c r="C107" s="133"/>
      <c r="D107" s="195" t="s">
        <v>2380</v>
      </c>
      <c r="E107" s="196"/>
      <c r="F107" s="196"/>
      <c r="G107" s="196"/>
      <c r="H107" s="196"/>
      <c r="I107" s="196"/>
      <c r="J107" s="197">
        <f>J157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2381</v>
      </c>
      <c r="E108" s="196"/>
      <c r="F108" s="196"/>
      <c r="G108" s="196"/>
      <c r="H108" s="196"/>
      <c r="I108" s="196"/>
      <c r="J108" s="197">
        <f>J160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2382</v>
      </c>
      <c r="E109" s="196"/>
      <c r="F109" s="196"/>
      <c r="G109" s="196"/>
      <c r="H109" s="196"/>
      <c r="I109" s="196"/>
      <c r="J109" s="197">
        <f>J163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156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25" customHeight="1">
      <c r="A119" s="38"/>
      <c r="B119" s="39"/>
      <c r="C119" s="40"/>
      <c r="D119" s="40"/>
      <c r="E119" s="183" t="str">
        <f>E7</f>
        <v>OBJEKT E 1.PP+1.NP ETAPA 2 - stavební úpravy, Krajská zdravotní, a.s. – Nemocnice Děčín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" customFormat="1" ht="12" customHeight="1">
      <c r="B120" s="21"/>
      <c r="C120" s="32" t="s">
        <v>113</v>
      </c>
      <c r="D120" s="22"/>
      <c r="E120" s="22"/>
      <c r="F120" s="22"/>
      <c r="G120" s="22"/>
      <c r="H120" s="22"/>
      <c r="I120" s="22"/>
      <c r="J120" s="22"/>
      <c r="K120" s="22"/>
      <c r="L120" s="20"/>
    </row>
    <row r="121" s="2" customFormat="1" ht="16.5" customHeight="1">
      <c r="A121" s="38"/>
      <c r="B121" s="39"/>
      <c r="C121" s="40"/>
      <c r="D121" s="40"/>
      <c r="E121" s="183" t="s">
        <v>114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115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E11</f>
        <v>D1.01.4e - Zdravotně technické instalace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F14</f>
        <v>Děčín</v>
      </c>
      <c r="G125" s="40"/>
      <c r="H125" s="40"/>
      <c r="I125" s="32" t="s">
        <v>22</v>
      </c>
      <c r="J125" s="79" t="str">
        <f>IF(J14="","",J14)</f>
        <v>24. 6. 2025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40"/>
      <c r="E127" s="40"/>
      <c r="F127" s="27" t="str">
        <f>E17</f>
        <v>Krajská zdravotní, a.s., Ústí nad Labem</v>
      </c>
      <c r="G127" s="40"/>
      <c r="H127" s="40"/>
      <c r="I127" s="32" t="s">
        <v>30</v>
      </c>
      <c r="J127" s="36" t="str">
        <f>E23</f>
        <v>PENTA PROJEKT s.r.o., Jihlava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IF(E20="","",E20)</f>
        <v>Vyplň údaj</v>
      </c>
      <c r="G128" s="40"/>
      <c r="H128" s="40"/>
      <c r="I128" s="32" t="s">
        <v>32</v>
      </c>
      <c r="J128" s="36" t="str">
        <f>E26</f>
        <v>Ing. Avuk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99"/>
      <c r="B130" s="200"/>
      <c r="C130" s="201" t="s">
        <v>157</v>
      </c>
      <c r="D130" s="202" t="s">
        <v>61</v>
      </c>
      <c r="E130" s="202" t="s">
        <v>57</v>
      </c>
      <c r="F130" s="202" t="s">
        <v>58</v>
      </c>
      <c r="G130" s="202" t="s">
        <v>158</v>
      </c>
      <c r="H130" s="202" t="s">
        <v>159</v>
      </c>
      <c r="I130" s="202" t="s">
        <v>160</v>
      </c>
      <c r="J130" s="202" t="s">
        <v>119</v>
      </c>
      <c r="K130" s="203" t="s">
        <v>161</v>
      </c>
      <c r="L130" s="204"/>
      <c r="M130" s="100" t="s">
        <v>1</v>
      </c>
      <c r="N130" s="101" t="s">
        <v>40</v>
      </c>
      <c r="O130" s="101" t="s">
        <v>162</v>
      </c>
      <c r="P130" s="101" t="s">
        <v>163</v>
      </c>
      <c r="Q130" s="101" t="s">
        <v>164</v>
      </c>
      <c r="R130" s="101" t="s">
        <v>165</v>
      </c>
      <c r="S130" s="101" t="s">
        <v>166</v>
      </c>
      <c r="T130" s="102" t="s">
        <v>167</v>
      </c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</row>
    <row r="131" s="2" customFormat="1" ht="22.8" customHeight="1">
      <c r="A131" s="38"/>
      <c r="B131" s="39"/>
      <c r="C131" s="107" t="s">
        <v>168</v>
      </c>
      <c r="D131" s="40"/>
      <c r="E131" s="40"/>
      <c r="F131" s="40"/>
      <c r="G131" s="40"/>
      <c r="H131" s="40"/>
      <c r="I131" s="40"/>
      <c r="J131" s="205">
        <f>BK131</f>
        <v>0</v>
      </c>
      <c r="K131" s="40"/>
      <c r="L131" s="44"/>
      <c r="M131" s="103"/>
      <c r="N131" s="206"/>
      <c r="O131" s="104"/>
      <c r="P131" s="207">
        <f>P132+P156</f>
        <v>0</v>
      </c>
      <c r="Q131" s="104"/>
      <c r="R131" s="207">
        <f>R132+R156</f>
        <v>0</v>
      </c>
      <c r="S131" s="104"/>
      <c r="T131" s="208">
        <f>T132+T156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121</v>
      </c>
      <c r="BK131" s="209">
        <f>BK132+BK156</f>
        <v>0</v>
      </c>
    </row>
    <row r="132" s="12" customFormat="1" ht="25.92" customHeight="1">
      <c r="A132" s="12"/>
      <c r="B132" s="210"/>
      <c r="C132" s="211"/>
      <c r="D132" s="212" t="s">
        <v>75</v>
      </c>
      <c r="E132" s="213" t="s">
        <v>83</v>
      </c>
      <c r="F132" s="213" t="s">
        <v>2383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P133+P137+P140+P144+P148+P151</f>
        <v>0</v>
      </c>
      <c r="Q132" s="218"/>
      <c r="R132" s="219">
        <f>R133+R137+R140+R144+R148+R151</f>
        <v>0</v>
      </c>
      <c r="S132" s="218"/>
      <c r="T132" s="220">
        <f>T133+T137+T140+T144+T148+T151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75</v>
      </c>
      <c r="AU132" s="222" t="s">
        <v>76</v>
      </c>
      <c r="AY132" s="221" t="s">
        <v>171</v>
      </c>
      <c r="BK132" s="223">
        <f>BK133+BK137+BK140+BK144+BK148+BK151</f>
        <v>0</v>
      </c>
    </row>
    <row r="133" s="12" customFormat="1" ht="22.8" customHeight="1">
      <c r="A133" s="12"/>
      <c r="B133" s="210"/>
      <c r="C133" s="211"/>
      <c r="D133" s="212" t="s">
        <v>75</v>
      </c>
      <c r="E133" s="224" t="s">
        <v>2384</v>
      </c>
      <c r="F133" s="224" t="s">
        <v>2385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SUM(P134:P136)</f>
        <v>0</v>
      </c>
      <c r="Q133" s="218"/>
      <c r="R133" s="219">
        <f>SUM(R134:R136)</f>
        <v>0</v>
      </c>
      <c r="S133" s="218"/>
      <c r="T133" s="22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83</v>
      </c>
      <c r="AT133" s="222" t="s">
        <v>75</v>
      </c>
      <c r="AU133" s="222" t="s">
        <v>83</v>
      </c>
      <c r="AY133" s="221" t="s">
        <v>171</v>
      </c>
      <c r="BK133" s="223">
        <f>SUM(BK134:BK136)</f>
        <v>0</v>
      </c>
    </row>
    <row r="134" s="2" customFormat="1" ht="16.5" customHeight="1">
      <c r="A134" s="38"/>
      <c r="B134" s="39"/>
      <c r="C134" s="226" t="s">
        <v>83</v>
      </c>
      <c r="D134" s="226" t="s">
        <v>173</v>
      </c>
      <c r="E134" s="227" t="s">
        <v>2386</v>
      </c>
      <c r="F134" s="228" t="s">
        <v>2387</v>
      </c>
      <c r="G134" s="229" t="s">
        <v>1924</v>
      </c>
      <c r="H134" s="230">
        <v>1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178</v>
      </c>
      <c r="AT134" s="237" t="s">
        <v>173</v>
      </c>
      <c r="AU134" s="237" t="s">
        <v>85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178</v>
      </c>
      <c r="BM134" s="237" t="s">
        <v>2388</v>
      </c>
    </row>
    <row r="135" s="2" customFormat="1" ht="16.5" customHeight="1">
      <c r="A135" s="38"/>
      <c r="B135" s="39"/>
      <c r="C135" s="226" t="s">
        <v>85</v>
      </c>
      <c r="D135" s="226" t="s">
        <v>173</v>
      </c>
      <c r="E135" s="227" t="s">
        <v>2389</v>
      </c>
      <c r="F135" s="228" t="s">
        <v>2390</v>
      </c>
      <c r="G135" s="229" t="s">
        <v>1924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178</v>
      </c>
      <c r="AT135" s="237" t="s">
        <v>173</v>
      </c>
      <c r="AU135" s="237" t="s">
        <v>85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178</v>
      </c>
      <c r="BM135" s="237" t="s">
        <v>2391</v>
      </c>
    </row>
    <row r="136" s="2" customFormat="1" ht="16.5" customHeight="1">
      <c r="A136" s="38"/>
      <c r="B136" s="39"/>
      <c r="C136" s="226" t="s">
        <v>193</v>
      </c>
      <c r="D136" s="226" t="s">
        <v>173</v>
      </c>
      <c r="E136" s="227" t="s">
        <v>2392</v>
      </c>
      <c r="F136" s="228" t="s">
        <v>2393</v>
      </c>
      <c r="G136" s="229" t="s">
        <v>1924</v>
      </c>
      <c r="H136" s="230">
        <v>1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178</v>
      </c>
      <c r="AT136" s="237" t="s">
        <v>173</v>
      </c>
      <c r="AU136" s="237" t="s">
        <v>85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178</v>
      </c>
      <c r="BM136" s="237" t="s">
        <v>2394</v>
      </c>
    </row>
    <row r="137" s="12" customFormat="1" ht="22.8" customHeight="1">
      <c r="A137" s="12"/>
      <c r="B137" s="210"/>
      <c r="C137" s="211"/>
      <c r="D137" s="212" t="s">
        <v>75</v>
      </c>
      <c r="E137" s="224" t="s">
        <v>2395</v>
      </c>
      <c r="F137" s="224" t="s">
        <v>2396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SUM(P138:P139)</f>
        <v>0</v>
      </c>
      <c r="Q137" s="218"/>
      <c r="R137" s="219">
        <f>SUM(R138:R139)</f>
        <v>0</v>
      </c>
      <c r="S137" s="218"/>
      <c r="T137" s="220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83</v>
      </c>
      <c r="AT137" s="222" t="s">
        <v>75</v>
      </c>
      <c r="AU137" s="222" t="s">
        <v>83</v>
      </c>
      <c r="AY137" s="221" t="s">
        <v>171</v>
      </c>
      <c r="BK137" s="223">
        <f>SUM(BK138:BK139)</f>
        <v>0</v>
      </c>
    </row>
    <row r="138" s="2" customFormat="1" ht="37.8" customHeight="1">
      <c r="A138" s="38"/>
      <c r="B138" s="39"/>
      <c r="C138" s="226" t="s">
        <v>178</v>
      </c>
      <c r="D138" s="226" t="s">
        <v>173</v>
      </c>
      <c r="E138" s="227" t="s">
        <v>2397</v>
      </c>
      <c r="F138" s="228" t="s">
        <v>2398</v>
      </c>
      <c r="G138" s="229" t="s">
        <v>438</v>
      </c>
      <c r="H138" s="230">
        <v>1</v>
      </c>
      <c r="I138" s="231"/>
      <c r="J138" s="232">
        <f>ROUND(I138*H138,2)</f>
        <v>0</v>
      </c>
      <c r="K138" s="228" t="s">
        <v>1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178</v>
      </c>
      <c r="AT138" s="237" t="s">
        <v>173</v>
      </c>
      <c r="AU138" s="237" t="s">
        <v>85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178</v>
      </c>
      <c r="BM138" s="237" t="s">
        <v>2399</v>
      </c>
    </row>
    <row r="139" s="2" customFormat="1" ht="16.5" customHeight="1">
      <c r="A139" s="38"/>
      <c r="B139" s="39"/>
      <c r="C139" s="226" t="s">
        <v>202</v>
      </c>
      <c r="D139" s="226" t="s">
        <v>173</v>
      </c>
      <c r="E139" s="227" t="s">
        <v>2400</v>
      </c>
      <c r="F139" s="228" t="s">
        <v>2401</v>
      </c>
      <c r="G139" s="229" t="s">
        <v>1924</v>
      </c>
      <c r="H139" s="230">
        <v>1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178</v>
      </c>
      <c r="AT139" s="237" t="s">
        <v>173</v>
      </c>
      <c r="AU139" s="237" t="s">
        <v>85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178</v>
      </c>
      <c r="BM139" s="237" t="s">
        <v>2402</v>
      </c>
    </row>
    <row r="140" s="12" customFormat="1" ht="22.8" customHeight="1">
      <c r="A140" s="12"/>
      <c r="B140" s="210"/>
      <c r="C140" s="211"/>
      <c r="D140" s="212" t="s">
        <v>75</v>
      </c>
      <c r="E140" s="224" t="s">
        <v>2403</v>
      </c>
      <c r="F140" s="224" t="s">
        <v>2404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SUM(P141:P143)</f>
        <v>0</v>
      </c>
      <c r="Q140" s="218"/>
      <c r="R140" s="219">
        <f>SUM(R141:R143)</f>
        <v>0</v>
      </c>
      <c r="S140" s="218"/>
      <c r="T140" s="220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83</v>
      </c>
      <c r="AT140" s="222" t="s">
        <v>75</v>
      </c>
      <c r="AU140" s="222" t="s">
        <v>83</v>
      </c>
      <c r="AY140" s="221" t="s">
        <v>171</v>
      </c>
      <c r="BK140" s="223">
        <f>SUM(BK141:BK143)</f>
        <v>0</v>
      </c>
    </row>
    <row r="141" s="2" customFormat="1" ht="24.15" customHeight="1">
      <c r="A141" s="38"/>
      <c r="B141" s="39"/>
      <c r="C141" s="226" t="s">
        <v>208</v>
      </c>
      <c r="D141" s="226" t="s">
        <v>173</v>
      </c>
      <c r="E141" s="227" t="s">
        <v>2405</v>
      </c>
      <c r="F141" s="228" t="s">
        <v>2406</v>
      </c>
      <c r="G141" s="229" t="s">
        <v>438</v>
      </c>
      <c r="H141" s="230">
        <v>10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178</v>
      </c>
      <c r="AT141" s="237" t="s">
        <v>173</v>
      </c>
      <c r="AU141" s="237" t="s">
        <v>85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178</v>
      </c>
      <c r="BM141" s="237" t="s">
        <v>2407</v>
      </c>
    </row>
    <row r="142" s="2" customFormat="1" ht="37.8" customHeight="1">
      <c r="A142" s="38"/>
      <c r="B142" s="39"/>
      <c r="C142" s="226" t="s">
        <v>214</v>
      </c>
      <c r="D142" s="226" t="s">
        <v>173</v>
      </c>
      <c r="E142" s="227" t="s">
        <v>2408</v>
      </c>
      <c r="F142" s="228" t="s">
        <v>2398</v>
      </c>
      <c r="G142" s="229" t="s">
        <v>438</v>
      </c>
      <c r="H142" s="230">
        <v>15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178</v>
      </c>
      <c r="AT142" s="237" t="s">
        <v>173</v>
      </c>
      <c r="AU142" s="237" t="s">
        <v>85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178</v>
      </c>
      <c r="BM142" s="237" t="s">
        <v>2409</v>
      </c>
    </row>
    <row r="143" s="2" customFormat="1" ht="16.5" customHeight="1">
      <c r="A143" s="38"/>
      <c r="B143" s="39"/>
      <c r="C143" s="226" t="s">
        <v>220</v>
      </c>
      <c r="D143" s="226" t="s">
        <v>173</v>
      </c>
      <c r="E143" s="227" t="s">
        <v>2410</v>
      </c>
      <c r="F143" s="228" t="s">
        <v>2411</v>
      </c>
      <c r="G143" s="229" t="s">
        <v>438</v>
      </c>
      <c r="H143" s="230">
        <v>25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178</v>
      </c>
      <c r="AT143" s="237" t="s">
        <v>173</v>
      </c>
      <c r="AU143" s="237" t="s">
        <v>85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178</v>
      </c>
      <c r="BM143" s="237" t="s">
        <v>2412</v>
      </c>
    </row>
    <row r="144" s="12" customFormat="1" ht="22.8" customHeight="1">
      <c r="A144" s="12"/>
      <c r="B144" s="210"/>
      <c r="C144" s="211"/>
      <c r="D144" s="212" t="s">
        <v>75</v>
      </c>
      <c r="E144" s="224" t="s">
        <v>2413</v>
      </c>
      <c r="F144" s="224" t="s">
        <v>2414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SUM(P145:P147)</f>
        <v>0</v>
      </c>
      <c r="Q144" s="218"/>
      <c r="R144" s="219">
        <f>SUM(R145:R147)</f>
        <v>0</v>
      </c>
      <c r="S144" s="218"/>
      <c r="T144" s="220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83</v>
      </c>
      <c r="AT144" s="222" t="s">
        <v>75</v>
      </c>
      <c r="AU144" s="222" t="s">
        <v>83</v>
      </c>
      <c r="AY144" s="221" t="s">
        <v>171</v>
      </c>
      <c r="BK144" s="223">
        <f>SUM(BK145:BK147)</f>
        <v>0</v>
      </c>
    </row>
    <row r="145" s="2" customFormat="1" ht="16.5" customHeight="1">
      <c r="A145" s="38"/>
      <c r="B145" s="39"/>
      <c r="C145" s="226" t="s">
        <v>225</v>
      </c>
      <c r="D145" s="226" t="s">
        <v>173</v>
      </c>
      <c r="E145" s="227" t="s">
        <v>2415</v>
      </c>
      <c r="F145" s="228" t="s">
        <v>2416</v>
      </c>
      <c r="G145" s="229" t="s">
        <v>438</v>
      </c>
      <c r="H145" s="230">
        <v>10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178</v>
      </c>
      <c r="AT145" s="237" t="s">
        <v>173</v>
      </c>
      <c r="AU145" s="237" t="s">
        <v>85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178</v>
      </c>
      <c r="BM145" s="237" t="s">
        <v>2417</v>
      </c>
    </row>
    <row r="146" s="2" customFormat="1" ht="16.5" customHeight="1">
      <c r="A146" s="38"/>
      <c r="B146" s="39"/>
      <c r="C146" s="226" t="s">
        <v>231</v>
      </c>
      <c r="D146" s="226" t="s">
        <v>173</v>
      </c>
      <c r="E146" s="227" t="s">
        <v>2418</v>
      </c>
      <c r="F146" s="228" t="s">
        <v>2419</v>
      </c>
      <c r="G146" s="229" t="s">
        <v>438</v>
      </c>
      <c r="H146" s="230">
        <v>15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178</v>
      </c>
      <c r="AT146" s="237" t="s">
        <v>173</v>
      </c>
      <c r="AU146" s="237" t="s">
        <v>85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178</v>
      </c>
      <c r="BM146" s="237" t="s">
        <v>2420</v>
      </c>
    </row>
    <row r="147" s="2" customFormat="1" ht="16.5" customHeight="1">
      <c r="A147" s="38"/>
      <c r="B147" s="39"/>
      <c r="C147" s="226" t="s">
        <v>238</v>
      </c>
      <c r="D147" s="226" t="s">
        <v>173</v>
      </c>
      <c r="E147" s="227" t="s">
        <v>2421</v>
      </c>
      <c r="F147" s="228" t="s">
        <v>2422</v>
      </c>
      <c r="G147" s="229" t="s">
        <v>2423</v>
      </c>
      <c r="H147" s="230">
        <v>1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178</v>
      </c>
      <c r="AT147" s="237" t="s">
        <v>173</v>
      </c>
      <c r="AU147" s="237" t="s">
        <v>85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178</v>
      </c>
      <c r="BM147" s="237" t="s">
        <v>2424</v>
      </c>
    </row>
    <row r="148" s="12" customFormat="1" ht="22.8" customHeight="1">
      <c r="A148" s="12"/>
      <c r="B148" s="210"/>
      <c r="C148" s="211"/>
      <c r="D148" s="212" t="s">
        <v>75</v>
      </c>
      <c r="E148" s="224" t="s">
        <v>2425</v>
      </c>
      <c r="F148" s="224" t="s">
        <v>2426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SUM(P149:P150)</f>
        <v>0</v>
      </c>
      <c r="Q148" s="218"/>
      <c r="R148" s="219">
        <f>SUM(R149:R150)</f>
        <v>0</v>
      </c>
      <c r="S148" s="218"/>
      <c r="T148" s="220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83</v>
      </c>
      <c r="AT148" s="222" t="s">
        <v>75</v>
      </c>
      <c r="AU148" s="222" t="s">
        <v>83</v>
      </c>
      <c r="AY148" s="221" t="s">
        <v>171</v>
      </c>
      <c r="BK148" s="223">
        <f>SUM(BK149:BK150)</f>
        <v>0</v>
      </c>
    </row>
    <row r="149" s="2" customFormat="1" ht="16.5" customHeight="1">
      <c r="A149" s="38"/>
      <c r="B149" s="39"/>
      <c r="C149" s="226" t="s">
        <v>8</v>
      </c>
      <c r="D149" s="226" t="s">
        <v>173</v>
      </c>
      <c r="E149" s="227" t="s">
        <v>2427</v>
      </c>
      <c r="F149" s="228" t="s">
        <v>2428</v>
      </c>
      <c r="G149" s="229" t="s">
        <v>1924</v>
      </c>
      <c r="H149" s="230">
        <v>4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178</v>
      </c>
      <c r="AT149" s="237" t="s">
        <v>173</v>
      </c>
      <c r="AU149" s="237" t="s">
        <v>85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178</v>
      </c>
      <c r="BM149" s="237" t="s">
        <v>2429</v>
      </c>
    </row>
    <row r="150" s="2" customFormat="1" ht="16.5" customHeight="1">
      <c r="A150" s="38"/>
      <c r="B150" s="39"/>
      <c r="C150" s="226" t="s">
        <v>251</v>
      </c>
      <c r="D150" s="226" t="s">
        <v>173</v>
      </c>
      <c r="E150" s="227" t="s">
        <v>2430</v>
      </c>
      <c r="F150" s="228" t="s">
        <v>2431</v>
      </c>
      <c r="G150" s="229" t="s">
        <v>1924</v>
      </c>
      <c r="H150" s="230">
        <v>4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85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178</v>
      </c>
      <c r="BM150" s="237" t="s">
        <v>2432</v>
      </c>
    </row>
    <row r="151" s="12" customFormat="1" ht="22.8" customHeight="1">
      <c r="A151" s="12"/>
      <c r="B151" s="210"/>
      <c r="C151" s="211"/>
      <c r="D151" s="212" t="s">
        <v>75</v>
      </c>
      <c r="E151" s="224" t="s">
        <v>2433</v>
      </c>
      <c r="F151" s="224" t="s">
        <v>1598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SUM(P152:P155)</f>
        <v>0</v>
      </c>
      <c r="Q151" s="218"/>
      <c r="R151" s="219">
        <f>SUM(R152:R155)</f>
        <v>0</v>
      </c>
      <c r="S151" s="218"/>
      <c r="T151" s="220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83</v>
      </c>
      <c r="AT151" s="222" t="s">
        <v>75</v>
      </c>
      <c r="AU151" s="222" t="s">
        <v>83</v>
      </c>
      <c r="AY151" s="221" t="s">
        <v>171</v>
      </c>
      <c r="BK151" s="223">
        <f>SUM(BK152:BK155)</f>
        <v>0</v>
      </c>
    </row>
    <row r="152" s="2" customFormat="1" ht="16.5" customHeight="1">
      <c r="A152" s="38"/>
      <c r="B152" s="39"/>
      <c r="C152" s="226" t="s">
        <v>257</v>
      </c>
      <c r="D152" s="226" t="s">
        <v>173</v>
      </c>
      <c r="E152" s="227" t="s">
        <v>2434</v>
      </c>
      <c r="F152" s="228" t="s">
        <v>2435</v>
      </c>
      <c r="G152" s="229" t="s">
        <v>2436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85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178</v>
      </c>
      <c r="BM152" s="237" t="s">
        <v>2437</v>
      </c>
    </row>
    <row r="153" s="2" customFormat="1" ht="16.5" customHeight="1">
      <c r="A153" s="38"/>
      <c r="B153" s="39"/>
      <c r="C153" s="226" t="s">
        <v>266</v>
      </c>
      <c r="D153" s="226" t="s">
        <v>173</v>
      </c>
      <c r="E153" s="227" t="s">
        <v>2438</v>
      </c>
      <c r="F153" s="228" t="s">
        <v>2439</v>
      </c>
      <c r="G153" s="229" t="s">
        <v>1924</v>
      </c>
      <c r="H153" s="230">
        <v>3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178</v>
      </c>
      <c r="AT153" s="237" t="s">
        <v>173</v>
      </c>
      <c r="AU153" s="237" t="s">
        <v>85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178</v>
      </c>
      <c r="BM153" s="237" t="s">
        <v>2440</v>
      </c>
    </row>
    <row r="154" s="2" customFormat="1" ht="16.5" customHeight="1">
      <c r="A154" s="38"/>
      <c r="B154" s="39"/>
      <c r="C154" s="226" t="s">
        <v>272</v>
      </c>
      <c r="D154" s="226" t="s">
        <v>173</v>
      </c>
      <c r="E154" s="227" t="s">
        <v>2441</v>
      </c>
      <c r="F154" s="228" t="s">
        <v>2442</v>
      </c>
      <c r="G154" s="229" t="s">
        <v>260</v>
      </c>
      <c r="H154" s="230">
        <v>0.29999999999999999</v>
      </c>
      <c r="I154" s="231"/>
      <c r="J154" s="232">
        <f>ROUND(I154*H154,2)</f>
        <v>0</v>
      </c>
      <c r="K154" s="228" t="s">
        <v>1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178</v>
      </c>
      <c r="AT154" s="237" t="s">
        <v>173</v>
      </c>
      <c r="AU154" s="237" t="s">
        <v>85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178</v>
      </c>
      <c r="BM154" s="237" t="s">
        <v>2443</v>
      </c>
    </row>
    <row r="155" s="2" customFormat="1" ht="16.5" customHeight="1">
      <c r="A155" s="38"/>
      <c r="B155" s="39"/>
      <c r="C155" s="226" t="s">
        <v>283</v>
      </c>
      <c r="D155" s="226" t="s">
        <v>173</v>
      </c>
      <c r="E155" s="227" t="s">
        <v>2444</v>
      </c>
      <c r="F155" s="228" t="s">
        <v>2445</v>
      </c>
      <c r="G155" s="229" t="s">
        <v>2436</v>
      </c>
      <c r="H155" s="230">
        <v>2</v>
      </c>
      <c r="I155" s="231"/>
      <c r="J155" s="232">
        <f>ROUND(I155*H155,2)</f>
        <v>0</v>
      </c>
      <c r="K155" s="228" t="s">
        <v>1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178</v>
      </c>
      <c r="AT155" s="237" t="s">
        <v>173</v>
      </c>
      <c r="AU155" s="237" t="s">
        <v>85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178</v>
      </c>
      <c r="BM155" s="237" t="s">
        <v>2446</v>
      </c>
    </row>
    <row r="156" s="12" customFormat="1" ht="25.92" customHeight="1">
      <c r="A156" s="12"/>
      <c r="B156" s="210"/>
      <c r="C156" s="211"/>
      <c r="D156" s="212" t="s">
        <v>75</v>
      </c>
      <c r="E156" s="213" t="s">
        <v>85</v>
      </c>
      <c r="F156" s="213" t="s">
        <v>2447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P157+P160+P163</f>
        <v>0</v>
      </c>
      <c r="Q156" s="218"/>
      <c r="R156" s="219">
        <f>R157+R160+R163</f>
        <v>0</v>
      </c>
      <c r="S156" s="218"/>
      <c r="T156" s="220">
        <f>T157+T160+T163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83</v>
      </c>
      <c r="AT156" s="222" t="s">
        <v>75</v>
      </c>
      <c r="AU156" s="222" t="s">
        <v>76</v>
      </c>
      <c r="AY156" s="221" t="s">
        <v>171</v>
      </c>
      <c r="BK156" s="223">
        <f>BK157+BK160+BK163</f>
        <v>0</v>
      </c>
    </row>
    <row r="157" s="12" customFormat="1" ht="22.8" customHeight="1">
      <c r="A157" s="12"/>
      <c r="B157" s="210"/>
      <c r="C157" s="211"/>
      <c r="D157" s="212" t="s">
        <v>75</v>
      </c>
      <c r="E157" s="224" t="s">
        <v>2448</v>
      </c>
      <c r="F157" s="224" t="s">
        <v>2404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SUM(P158:P159)</f>
        <v>0</v>
      </c>
      <c r="Q157" s="218"/>
      <c r="R157" s="219">
        <f>SUM(R158:R159)</f>
        <v>0</v>
      </c>
      <c r="S157" s="218"/>
      <c r="T157" s="220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83</v>
      </c>
      <c r="AT157" s="222" t="s">
        <v>75</v>
      </c>
      <c r="AU157" s="222" t="s">
        <v>83</v>
      </c>
      <c r="AY157" s="221" t="s">
        <v>171</v>
      </c>
      <c r="BK157" s="223">
        <f>SUM(BK158:BK159)</f>
        <v>0</v>
      </c>
    </row>
    <row r="158" s="2" customFormat="1" ht="16.5" customHeight="1">
      <c r="A158" s="38"/>
      <c r="B158" s="39"/>
      <c r="C158" s="226" t="s">
        <v>289</v>
      </c>
      <c r="D158" s="226" t="s">
        <v>173</v>
      </c>
      <c r="E158" s="227" t="s">
        <v>2449</v>
      </c>
      <c r="F158" s="228" t="s">
        <v>2450</v>
      </c>
      <c r="G158" s="229" t="s">
        <v>438</v>
      </c>
      <c r="H158" s="230">
        <v>4</v>
      </c>
      <c r="I158" s="231"/>
      <c r="J158" s="232">
        <f>ROUND(I158*H158,2)</f>
        <v>0</v>
      </c>
      <c r="K158" s="228" t="s">
        <v>1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178</v>
      </c>
      <c r="AT158" s="237" t="s">
        <v>173</v>
      </c>
      <c r="AU158" s="237" t="s">
        <v>85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178</v>
      </c>
      <c r="BM158" s="237" t="s">
        <v>2451</v>
      </c>
    </row>
    <row r="159" s="2" customFormat="1" ht="16.5" customHeight="1">
      <c r="A159" s="38"/>
      <c r="B159" s="39"/>
      <c r="C159" s="226" t="s">
        <v>299</v>
      </c>
      <c r="D159" s="226" t="s">
        <v>173</v>
      </c>
      <c r="E159" s="227" t="s">
        <v>2452</v>
      </c>
      <c r="F159" s="228" t="s">
        <v>2453</v>
      </c>
      <c r="G159" s="229" t="s">
        <v>438</v>
      </c>
      <c r="H159" s="230">
        <v>4</v>
      </c>
      <c r="I159" s="231"/>
      <c r="J159" s="232">
        <f>ROUND(I159*H159,2)</f>
        <v>0</v>
      </c>
      <c r="K159" s="228" t="s">
        <v>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178</v>
      </c>
      <c r="AT159" s="237" t="s">
        <v>173</v>
      </c>
      <c r="AU159" s="237" t="s">
        <v>85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178</v>
      </c>
      <c r="BM159" s="237" t="s">
        <v>2454</v>
      </c>
    </row>
    <row r="160" s="12" customFormat="1" ht="22.8" customHeight="1">
      <c r="A160" s="12"/>
      <c r="B160" s="210"/>
      <c r="C160" s="211"/>
      <c r="D160" s="212" t="s">
        <v>75</v>
      </c>
      <c r="E160" s="224" t="s">
        <v>2455</v>
      </c>
      <c r="F160" s="224" t="s">
        <v>2456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SUM(P161:P162)</f>
        <v>0</v>
      </c>
      <c r="Q160" s="218"/>
      <c r="R160" s="219">
        <f>SUM(R161:R162)</f>
        <v>0</v>
      </c>
      <c r="S160" s="218"/>
      <c r="T160" s="220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83</v>
      </c>
      <c r="AT160" s="222" t="s">
        <v>75</v>
      </c>
      <c r="AU160" s="222" t="s">
        <v>83</v>
      </c>
      <c r="AY160" s="221" t="s">
        <v>171</v>
      </c>
      <c r="BK160" s="223">
        <f>SUM(BK161:BK162)</f>
        <v>0</v>
      </c>
    </row>
    <row r="161" s="2" customFormat="1" ht="16.5" customHeight="1">
      <c r="A161" s="38"/>
      <c r="B161" s="39"/>
      <c r="C161" s="226" t="s">
        <v>307</v>
      </c>
      <c r="D161" s="226" t="s">
        <v>173</v>
      </c>
      <c r="E161" s="227" t="s">
        <v>2457</v>
      </c>
      <c r="F161" s="228" t="s">
        <v>2458</v>
      </c>
      <c r="G161" s="229" t="s">
        <v>1924</v>
      </c>
      <c r="H161" s="230">
        <v>1</v>
      </c>
      <c r="I161" s="231"/>
      <c r="J161" s="232">
        <f>ROUND(I161*H161,2)</f>
        <v>0</v>
      </c>
      <c r="K161" s="228" t="s">
        <v>1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178</v>
      </c>
      <c r="AT161" s="237" t="s">
        <v>173</v>
      </c>
      <c r="AU161" s="237" t="s">
        <v>85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178</v>
      </c>
      <c r="BM161" s="237" t="s">
        <v>2459</v>
      </c>
    </row>
    <row r="162" s="2" customFormat="1" ht="16.5" customHeight="1">
      <c r="A162" s="38"/>
      <c r="B162" s="39"/>
      <c r="C162" s="226" t="s">
        <v>7</v>
      </c>
      <c r="D162" s="226" t="s">
        <v>173</v>
      </c>
      <c r="E162" s="227" t="s">
        <v>2460</v>
      </c>
      <c r="F162" s="228" t="s">
        <v>2461</v>
      </c>
      <c r="G162" s="229" t="s">
        <v>1924</v>
      </c>
      <c r="H162" s="230">
        <v>1</v>
      </c>
      <c r="I162" s="231"/>
      <c r="J162" s="232">
        <f>ROUND(I162*H162,2)</f>
        <v>0</v>
      </c>
      <c r="K162" s="228" t="s">
        <v>1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85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178</v>
      </c>
      <c r="BM162" s="237" t="s">
        <v>2462</v>
      </c>
    </row>
    <row r="163" s="12" customFormat="1" ht="22.8" customHeight="1">
      <c r="A163" s="12"/>
      <c r="B163" s="210"/>
      <c r="C163" s="211"/>
      <c r="D163" s="212" t="s">
        <v>75</v>
      </c>
      <c r="E163" s="224" t="s">
        <v>2463</v>
      </c>
      <c r="F163" s="224" t="s">
        <v>1598</v>
      </c>
      <c r="G163" s="211"/>
      <c r="H163" s="211"/>
      <c r="I163" s="214"/>
      <c r="J163" s="225">
        <f>BK163</f>
        <v>0</v>
      </c>
      <c r="K163" s="211"/>
      <c r="L163" s="216"/>
      <c r="M163" s="217"/>
      <c r="N163" s="218"/>
      <c r="O163" s="218"/>
      <c r="P163" s="219">
        <f>SUM(P164:P167)</f>
        <v>0</v>
      </c>
      <c r="Q163" s="218"/>
      <c r="R163" s="219">
        <f>SUM(R164:R167)</f>
        <v>0</v>
      </c>
      <c r="S163" s="218"/>
      <c r="T163" s="220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83</v>
      </c>
      <c r="AT163" s="222" t="s">
        <v>75</v>
      </c>
      <c r="AU163" s="222" t="s">
        <v>83</v>
      </c>
      <c r="AY163" s="221" t="s">
        <v>171</v>
      </c>
      <c r="BK163" s="223">
        <f>SUM(BK164:BK167)</f>
        <v>0</v>
      </c>
    </row>
    <row r="164" s="2" customFormat="1" ht="16.5" customHeight="1">
      <c r="A164" s="38"/>
      <c r="B164" s="39"/>
      <c r="C164" s="226" t="s">
        <v>321</v>
      </c>
      <c r="D164" s="226" t="s">
        <v>173</v>
      </c>
      <c r="E164" s="227" t="s">
        <v>2464</v>
      </c>
      <c r="F164" s="228" t="s">
        <v>2442</v>
      </c>
      <c r="G164" s="229" t="s">
        <v>260</v>
      </c>
      <c r="H164" s="230">
        <v>0.10000000000000001</v>
      </c>
      <c r="I164" s="231"/>
      <c r="J164" s="232">
        <f>ROUND(I164*H164,2)</f>
        <v>0</v>
      </c>
      <c r="K164" s="228" t="s">
        <v>1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178</v>
      </c>
      <c r="AT164" s="237" t="s">
        <v>173</v>
      </c>
      <c r="AU164" s="237" t="s">
        <v>85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178</v>
      </c>
      <c r="BM164" s="237" t="s">
        <v>2465</v>
      </c>
    </row>
    <row r="165" s="2" customFormat="1" ht="16.5" customHeight="1">
      <c r="A165" s="38"/>
      <c r="B165" s="39"/>
      <c r="C165" s="226" t="s">
        <v>326</v>
      </c>
      <c r="D165" s="226" t="s">
        <v>173</v>
      </c>
      <c r="E165" s="227" t="s">
        <v>2466</v>
      </c>
      <c r="F165" s="228" t="s">
        <v>2445</v>
      </c>
      <c r="G165" s="229" t="s">
        <v>2436</v>
      </c>
      <c r="H165" s="230">
        <v>1</v>
      </c>
      <c r="I165" s="231"/>
      <c r="J165" s="232">
        <f>ROUND(I165*H165,2)</f>
        <v>0</v>
      </c>
      <c r="K165" s="228" t="s">
        <v>1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85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178</v>
      </c>
      <c r="BM165" s="237" t="s">
        <v>2467</v>
      </c>
    </row>
    <row r="166" s="2" customFormat="1" ht="16.5" customHeight="1">
      <c r="A166" s="38"/>
      <c r="B166" s="39"/>
      <c r="C166" s="226" t="s">
        <v>332</v>
      </c>
      <c r="D166" s="226" t="s">
        <v>173</v>
      </c>
      <c r="E166" s="227" t="s">
        <v>2468</v>
      </c>
      <c r="F166" s="228" t="s">
        <v>2469</v>
      </c>
      <c r="G166" s="229" t="s">
        <v>1924</v>
      </c>
      <c r="H166" s="230">
        <v>2</v>
      </c>
      <c r="I166" s="231"/>
      <c r="J166" s="232">
        <f>ROUND(I166*H166,2)</f>
        <v>0</v>
      </c>
      <c r="K166" s="228" t="s">
        <v>1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178</v>
      </c>
      <c r="AT166" s="237" t="s">
        <v>173</v>
      </c>
      <c r="AU166" s="237" t="s">
        <v>85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178</v>
      </c>
      <c r="BM166" s="237" t="s">
        <v>2470</v>
      </c>
    </row>
    <row r="167" s="2" customFormat="1" ht="16.5" customHeight="1">
      <c r="A167" s="38"/>
      <c r="B167" s="39"/>
      <c r="C167" s="226" t="s">
        <v>338</v>
      </c>
      <c r="D167" s="226" t="s">
        <v>173</v>
      </c>
      <c r="E167" s="227" t="s">
        <v>2471</v>
      </c>
      <c r="F167" s="228" t="s">
        <v>2435</v>
      </c>
      <c r="G167" s="229" t="s">
        <v>2436</v>
      </c>
      <c r="H167" s="230">
        <v>1</v>
      </c>
      <c r="I167" s="231"/>
      <c r="J167" s="232">
        <f>ROUND(I167*H167,2)</f>
        <v>0</v>
      </c>
      <c r="K167" s="228" t="s">
        <v>1</v>
      </c>
      <c r="L167" s="44"/>
      <c r="M167" s="297" t="s">
        <v>1</v>
      </c>
      <c r="N167" s="298" t="s">
        <v>41</v>
      </c>
      <c r="O167" s="294"/>
      <c r="P167" s="295">
        <f>O167*H167</f>
        <v>0</v>
      </c>
      <c r="Q167" s="295">
        <v>0</v>
      </c>
      <c r="R167" s="295">
        <f>Q167*H167</f>
        <v>0</v>
      </c>
      <c r="S167" s="295">
        <v>0</v>
      </c>
      <c r="T167" s="29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178</v>
      </c>
      <c r="AT167" s="237" t="s">
        <v>173</v>
      </c>
      <c r="AU167" s="237" t="s">
        <v>85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178</v>
      </c>
      <c r="BM167" s="237" t="s">
        <v>2472</v>
      </c>
    </row>
    <row r="168" s="2" customFormat="1" ht="6.96" customHeight="1">
      <c r="A168" s="38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h84P80eOe7l4bb6X+dzUeNr/f6zzJNNzDR0bCXf2JjEl03kMzGDun+dkMYt6cz9ZLP//njcwwWJS0pgQRQ2swg==" hashValue="Mx4QtvdaU0XAQvePm06NAtZCpSuI+HfGBgeLbdT2x4jW3UxZdAjG/apQKjXG6dJx9TDq0BatV6PAHpnU0A9gLw==" algorithmName="SHA-512" password="CC35"/>
  <autoFilter ref="C130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2473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33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ROUND((SUM(BE136:BE440)),  2)</f>
        <v>0</v>
      </c>
      <c r="G35" s="38"/>
      <c r="H35" s="38"/>
      <c r="I35" s="164">
        <v>0.20999999999999999</v>
      </c>
      <c r="J35" s="163">
        <f>ROUND(((SUM(BE136:BE440))*I35),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ROUND((SUM(BF136:BF440)),  2)</f>
        <v>0</v>
      </c>
      <c r="G36" s="38"/>
      <c r="H36" s="38"/>
      <c r="I36" s="164">
        <v>0.12</v>
      </c>
      <c r="J36" s="163">
        <f>ROUND(((SUM(BF136:BF440))*I36),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ROUND((SUM(BG136:BG440)),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ROUND((SUM(BH136:BH440)),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ROUND((SUM(BI136:BI440)),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D1.01.4g1 - Silnoproudá elektrotechnika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Ing. Avuk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J136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2474</v>
      </c>
      <c r="E99" s="191"/>
      <c r="F99" s="191"/>
      <c r="G99" s="191"/>
      <c r="H99" s="191"/>
      <c r="I99" s="191"/>
      <c r="J99" s="192">
        <f>J137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2475</v>
      </c>
      <c r="E100" s="196"/>
      <c r="F100" s="196"/>
      <c r="G100" s="196"/>
      <c r="H100" s="196"/>
      <c r="I100" s="196"/>
      <c r="J100" s="197">
        <f>J138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4"/>
      <c r="C101" s="133"/>
      <c r="D101" s="195" t="s">
        <v>2476</v>
      </c>
      <c r="E101" s="196"/>
      <c r="F101" s="196"/>
      <c r="G101" s="196"/>
      <c r="H101" s="196"/>
      <c r="I101" s="196"/>
      <c r="J101" s="197">
        <f>J139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4"/>
      <c r="C102" s="133"/>
      <c r="D102" s="195" t="s">
        <v>2477</v>
      </c>
      <c r="E102" s="196"/>
      <c r="F102" s="196"/>
      <c r="G102" s="196"/>
      <c r="H102" s="196"/>
      <c r="I102" s="196"/>
      <c r="J102" s="197">
        <f>J144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4"/>
      <c r="C103" s="133"/>
      <c r="D103" s="195" t="s">
        <v>2478</v>
      </c>
      <c r="E103" s="196"/>
      <c r="F103" s="196"/>
      <c r="G103" s="196"/>
      <c r="H103" s="196"/>
      <c r="I103" s="196"/>
      <c r="J103" s="197">
        <f>J201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4"/>
      <c r="C104" s="133"/>
      <c r="D104" s="195" t="s">
        <v>2479</v>
      </c>
      <c r="E104" s="196"/>
      <c r="F104" s="196"/>
      <c r="G104" s="196"/>
      <c r="H104" s="196"/>
      <c r="I104" s="196"/>
      <c r="J104" s="197">
        <f>J208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4"/>
      <c r="C105" s="133"/>
      <c r="D105" s="195" t="s">
        <v>2480</v>
      </c>
      <c r="E105" s="196"/>
      <c r="F105" s="196"/>
      <c r="G105" s="196"/>
      <c r="H105" s="196"/>
      <c r="I105" s="196"/>
      <c r="J105" s="197">
        <f>J245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4"/>
      <c r="C106" s="133"/>
      <c r="D106" s="195" t="s">
        <v>2481</v>
      </c>
      <c r="E106" s="196"/>
      <c r="F106" s="196"/>
      <c r="G106" s="196"/>
      <c r="H106" s="196"/>
      <c r="I106" s="196"/>
      <c r="J106" s="197">
        <f>J277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4"/>
      <c r="C107" s="133"/>
      <c r="D107" s="195" t="s">
        <v>2482</v>
      </c>
      <c r="E107" s="196"/>
      <c r="F107" s="196"/>
      <c r="G107" s="196"/>
      <c r="H107" s="196"/>
      <c r="I107" s="196"/>
      <c r="J107" s="197">
        <f>J323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4"/>
      <c r="C108" s="133"/>
      <c r="D108" s="195" t="s">
        <v>2483</v>
      </c>
      <c r="E108" s="196"/>
      <c r="F108" s="196"/>
      <c r="G108" s="196"/>
      <c r="H108" s="196"/>
      <c r="I108" s="196"/>
      <c r="J108" s="197">
        <f>J358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4"/>
      <c r="C109" s="133"/>
      <c r="D109" s="195" t="s">
        <v>2484</v>
      </c>
      <c r="E109" s="196"/>
      <c r="F109" s="196"/>
      <c r="G109" s="196"/>
      <c r="H109" s="196"/>
      <c r="I109" s="196"/>
      <c r="J109" s="197">
        <f>J391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4"/>
      <c r="C110" s="133"/>
      <c r="D110" s="195" t="s">
        <v>2485</v>
      </c>
      <c r="E110" s="196"/>
      <c r="F110" s="196"/>
      <c r="G110" s="196"/>
      <c r="H110" s="196"/>
      <c r="I110" s="196"/>
      <c r="J110" s="197">
        <f>J399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94"/>
      <c r="C111" s="133"/>
      <c r="D111" s="195" t="s">
        <v>2486</v>
      </c>
      <c r="E111" s="196"/>
      <c r="F111" s="196"/>
      <c r="G111" s="196"/>
      <c r="H111" s="196"/>
      <c r="I111" s="196"/>
      <c r="J111" s="197">
        <f>J409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94"/>
      <c r="C112" s="133"/>
      <c r="D112" s="195" t="s">
        <v>2487</v>
      </c>
      <c r="E112" s="196"/>
      <c r="F112" s="196"/>
      <c r="G112" s="196"/>
      <c r="H112" s="196"/>
      <c r="I112" s="196"/>
      <c r="J112" s="197">
        <f>J419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94"/>
      <c r="C113" s="133"/>
      <c r="D113" s="195" t="s">
        <v>2488</v>
      </c>
      <c r="E113" s="196"/>
      <c r="F113" s="196"/>
      <c r="G113" s="196"/>
      <c r="H113" s="196"/>
      <c r="I113" s="196"/>
      <c r="J113" s="197">
        <f>J428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2489</v>
      </c>
      <c r="E114" s="196"/>
      <c r="F114" s="196"/>
      <c r="G114" s="196"/>
      <c r="H114" s="196"/>
      <c r="I114" s="196"/>
      <c r="J114" s="197">
        <f>J438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156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6.25" customHeight="1">
      <c r="A124" s="38"/>
      <c r="B124" s="39"/>
      <c r="C124" s="40"/>
      <c r="D124" s="40"/>
      <c r="E124" s="183" t="str">
        <f>E7</f>
        <v>OBJEKT E 1.PP+1.NP ETAPA 2 - stavební úpravy, Krajská zdravotní, a.s. – Nemocnice Děčín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" customFormat="1" ht="12" customHeight="1">
      <c r="B125" s="21"/>
      <c r="C125" s="32" t="s">
        <v>113</v>
      </c>
      <c r="D125" s="22"/>
      <c r="E125" s="22"/>
      <c r="F125" s="22"/>
      <c r="G125" s="22"/>
      <c r="H125" s="22"/>
      <c r="I125" s="22"/>
      <c r="J125" s="22"/>
      <c r="K125" s="22"/>
      <c r="L125" s="20"/>
    </row>
    <row r="126" s="2" customFormat="1" ht="16.5" customHeight="1">
      <c r="A126" s="38"/>
      <c r="B126" s="39"/>
      <c r="C126" s="40"/>
      <c r="D126" s="40"/>
      <c r="E126" s="183" t="s">
        <v>114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115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E11</f>
        <v>D1.01.4g1 - Silnoproudá elektrotechnika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F14</f>
        <v>Děčín</v>
      </c>
      <c r="G130" s="40"/>
      <c r="H130" s="40"/>
      <c r="I130" s="32" t="s">
        <v>22</v>
      </c>
      <c r="J130" s="79" t="str">
        <f>IF(J14="","",J14)</f>
        <v>24. 6. 2025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5.65" customHeight="1">
      <c r="A132" s="38"/>
      <c r="B132" s="39"/>
      <c r="C132" s="32" t="s">
        <v>24</v>
      </c>
      <c r="D132" s="40"/>
      <c r="E132" s="40"/>
      <c r="F132" s="27" t="str">
        <f>E17</f>
        <v>Krajská zdravotní, a.s., Ústí nad Labem</v>
      </c>
      <c r="G132" s="40"/>
      <c r="H132" s="40"/>
      <c r="I132" s="32" t="s">
        <v>30</v>
      </c>
      <c r="J132" s="36" t="str">
        <f>E23</f>
        <v>PENTA PROJEKT s.r.o., Jihlava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28</v>
      </c>
      <c r="D133" s="40"/>
      <c r="E133" s="40"/>
      <c r="F133" s="27" t="str">
        <f>IF(E20="","",E20)</f>
        <v>Vyplň údaj</v>
      </c>
      <c r="G133" s="40"/>
      <c r="H133" s="40"/>
      <c r="I133" s="32" t="s">
        <v>32</v>
      </c>
      <c r="J133" s="36" t="str">
        <f>E26</f>
        <v>Ing. Avuk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9"/>
      <c r="B135" s="200"/>
      <c r="C135" s="201" t="s">
        <v>157</v>
      </c>
      <c r="D135" s="202" t="s">
        <v>61</v>
      </c>
      <c r="E135" s="202" t="s">
        <v>57</v>
      </c>
      <c r="F135" s="202" t="s">
        <v>58</v>
      </c>
      <c r="G135" s="202" t="s">
        <v>158</v>
      </c>
      <c r="H135" s="202" t="s">
        <v>159</v>
      </c>
      <c r="I135" s="202" t="s">
        <v>160</v>
      </c>
      <c r="J135" s="202" t="s">
        <v>119</v>
      </c>
      <c r="K135" s="203" t="s">
        <v>161</v>
      </c>
      <c r="L135" s="204"/>
      <c r="M135" s="100" t="s">
        <v>1</v>
      </c>
      <c r="N135" s="101" t="s">
        <v>40</v>
      </c>
      <c r="O135" s="101" t="s">
        <v>162</v>
      </c>
      <c r="P135" s="101" t="s">
        <v>163</v>
      </c>
      <c r="Q135" s="101" t="s">
        <v>164</v>
      </c>
      <c r="R135" s="101" t="s">
        <v>165</v>
      </c>
      <c r="S135" s="101" t="s">
        <v>166</v>
      </c>
      <c r="T135" s="102" t="s">
        <v>167</v>
      </c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</row>
    <row r="136" s="2" customFormat="1" ht="22.8" customHeight="1">
      <c r="A136" s="38"/>
      <c r="B136" s="39"/>
      <c r="C136" s="107" t="s">
        <v>168</v>
      </c>
      <c r="D136" s="40"/>
      <c r="E136" s="40"/>
      <c r="F136" s="40"/>
      <c r="G136" s="40"/>
      <c r="H136" s="40"/>
      <c r="I136" s="40"/>
      <c r="J136" s="205">
        <f>BK136</f>
        <v>0</v>
      </c>
      <c r="K136" s="40"/>
      <c r="L136" s="44"/>
      <c r="M136" s="103"/>
      <c r="N136" s="206"/>
      <c r="O136" s="104"/>
      <c r="P136" s="207">
        <f>P137</f>
        <v>0</v>
      </c>
      <c r="Q136" s="104"/>
      <c r="R136" s="207">
        <f>R137</f>
        <v>0.054739999999999997</v>
      </c>
      <c r="S136" s="104"/>
      <c r="T136" s="208">
        <f>T137</f>
        <v>2.8367100000000001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75</v>
      </c>
      <c r="AU136" s="17" t="s">
        <v>121</v>
      </c>
      <c r="BK136" s="209">
        <f>BK137</f>
        <v>0</v>
      </c>
    </row>
    <row r="137" s="12" customFormat="1" ht="25.92" customHeight="1">
      <c r="A137" s="12"/>
      <c r="B137" s="210"/>
      <c r="C137" s="211"/>
      <c r="D137" s="212" t="s">
        <v>75</v>
      </c>
      <c r="E137" s="213" t="s">
        <v>2490</v>
      </c>
      <c r="F137" s="213" t="s">
        <v>2491</v>
      </c>
      <c r="G137" s="211"/>
      <c r="H137" s="211"/>
      <c r="I137" s="214"/>
      <c r="J137" s="215">
        <f>BK137</f>
        <v>0</v>
      </c>
      <c r="K137" s="211"/>
      <c r="L137" s="216"/>
      <c r="M137" s="217"/>
      <c r="N137" s="218"/>
      <c r="O137" s="218"/>
      <c r="P137" s="219">
        <f>P138+P438</f>
        <v>0</v>
      </c>
      <c r="Q137" s="218"/>
      <c r="R137" s="219">
        <f>R138+R438</f>
        <v>0.054739999999999997</v>
      </c>
      <c r="S137" s="218"/>
      <c r="T137" s="220">
        <f>T138+T438</f>
        <v>2.8367100000000001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85</v>
      </c>
      <c r="AT137" s="222" t="s">
        <v>75</v>
      </c>
      <c r="AU137" s="222" t="s">
        <v>76</v>
      </c>
      <c r="AY137" s="221" t="s">
        <v>171</v>
      </c>
      <c r="BK137" s="223">
        <f>BK138+BK438</f>
        <v>0</v>
      </c>
    </row>
    <row r="138" s="12" customFormat="1" ht="22.8" customHeight="1">
      <c r="A138" s="12"/>
      <c r="B138" s="210"/>
      <c r="C138" s="211"/>
      <c r="D138" s="212" t="s">
        <v>75</v>
      </c>
      <c r="E138" s="224" t="s">
        <v>2492</v>
      </c>
      <c r="F138" s="224" t="s">
        <v>2493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P139+P144+P201+P208+P245+P277+P323+P358+P391+P399+P409+P419+P428</f>
        <v>0</v>
      </c>
      <c r="Q138" s="218"/>
      <c r="R138" s="219">
        <f>R139+R144+R201+R208+R245+R277+R323+R358+R391+R399+R409+R419+R428</f>
        <v>0.054739999999999997</v>
      </c>
      <c r="S138" s="218"/>
      <c r="T138" s="220">
        <f>T139+T144+T201+T208+T245+T277+T323+T358+T391+T399+T409+T419+T428</f>
        <v>2.8367100000000001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85</v>
      </c>
      <c r="AT138" s="222" t="s">
        <v>75</v>
      </c>
      <c r="AU138" s="222" t="s">
        <v>83</v>
      </c>
      <c r="AY138" s="221" t="s">
        <v>171</v>
      </c>
      <c r="BK138" s="223">
        <f>BK139+BK144+BK201+BK208+BK245+BK277+BK323+BK358+BK391+BK399+BK409+BK419+BK428</f>
        <v>0</v>
      </c>
    </row>
    <row r="139" s="12" customFormat="1" ht="20.88" customHeight="1">
      <c r="A139" s="12"/>
      <c r="B139" s="210"/>
      <c r="C139" s="211"/>
      <c r="D139" s="212" t="s">
        <v>75</v>
      </c>
      <c r="E139" s="224" t="s">
        <v>2494</v>
      </c>
      <c r="F139" s="224" t="s">
        <v>2495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SUM(P140:P143)</f>
        <v>0</v>
      </c>
      <c r="Q139" s="218"/>
      <c r="R139" s="219">
        <f>SUM(R140:R143)</f>
        <v>0</v>
      </c>
      <c r="S139" s="218"/>
      <c r="T139" s="220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85</v>
      </c>
      <c r="AT139" s="222" t="s">
        <v>75</v>
      </c>
      <c r="AU139" s="222" t="s">
        <v>85</v>
      </c>
      <c r="AY139" s="221" t="s">
        <v>171</v>
      </c>
      <c r="BK139" s="223">
        <f>SUM(BK140:BK143)</f>
        <v>0</v>
      </c>
    </row>
    <row r="140" s="2" customFormat="1" ht="24.15" customHeight="1">
      <c r="A140" s="38"/>
      <c r="B140" s="39"/>
      <c r="C140" s="267" t="s">
        <v>83</v>
      </c>
      <c r="D140" s="267" t="s">
        <v>284</v>
      </c>
      <c r="E140" s="268" t="s">
        <v>2496</v>
      </c>
      <c r="F140" s="269" t="s">
        <v>2497</v>
      </c>
      <c r="G140" s="270" t="s">
        <v>1924</v>
      </c>
      <c r="H140" s="271">
        <v>1</v>
      </c>
      <c r="I140" s="272"/>
      <c r="J140" s="273">
        <f>ROUND(I140*H140,2)</f>
        <v>0</v>
      </c>
      <c r="K140" s="269" t="s">
        <v>1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982</v>
      </c>
      <c r="AT140" s="237" t="s">
        <v>284</v>
      </c>
      <c r="AU140" s="237" t="s">
        <v>193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982</v>
      </c>
      <c r="BM140" s="237" t="s">
        <v>2498</v>
      </c>
    </row>
    <row r="141" s="14" customFormat="1">
      <c r="A141" s="14"/>
      <c r="B141" s="255"/>
      <c r="C141" s="256"/>
      <c r="D141" s="246" t="s">
        <v>182</v>
      </c>
      <c r="E141" s="257" t="s">
        <v>1</v>
      </c>
      <c r="F141" s="258" t="s">
        <v>83</v>
      </c>
      <c r="G141" s="256"/>
      <c r="H141" s="259">
        <v>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182</v>
      </c>
      <c r="AU141" s="265" t="s">
        <v>193</v>
      </c>
      <c r="AV141" s="14" t="s">
        <v>85</v>
      </c>
      <c r="AW141" s="14" t="s">
        <v>34</v>
      </c>
      <c r="AX141" s="14" t="s">
        <v>83</v>
      </c>
      <c r="AY141" s="265" t="s">
        <v>171</v>
      </c>
    </row>
    <row r="142" s="2" customFormat="1" ht="24.15" customHeight="1">
      <c r="A142" s="38"/>
      <c r="B142" s="39"/>
      <c r="C142" s="226" t="s">
        <v>85</v>
      </c>
      <c r="D142" s="226" t="s">
        <v>173</v>
      </c>
      <c r="E142" s="227" t="s">
        <v>2499</v>
      </c>
      <c r="F142" s="228" t="s">
        <v>2500</v>
      </c>
      <c r="G142" s="229" t="s">
        <v>492</v>
      </c>
      <c r="H142" s="230">
        <v>1</v>
      </c>
      <c r="I142" s="231"/>
      <c r="J142" s="232">
        <f>ROUND(I142*H142,2)</f>
        <v>0</v>
      </c>
      <c r="K142" s="228" t="s">
        <v>177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272</v>
      </c>
      <c r="AT142" s="237" t="s">
        <v>173</v>
      </c>
      <c r="AU142" s="237" t="s">
        <v>193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272</v>
      </c>
      <c r="BM142" s="237" t="s">
        <v>2501</v>
      </c>
    </row>
    <row r="143" s="2" customFormat="1">
      <c r="A143" s="38"/>
      <c r="B143" s="39"/>
      <c r="C143" s="40"/>
      <c r="D143" s="239" t="s">
        <v>180</v>
      </c>
      <c r="E143" s="40"/>
      <c r="F143" s="240" t="s">
        <v>2502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180</v>
      </c>
      <c r="AU143" s="17" t="s">
        <v>193</v>
      </c>
    </row>
    <row r="144" s="12" customFormat="1" ht="20.88" customHeight="1">
      <c r="A144" s="12"/>
      <c r="B144" s="210"/>
      <c r="C144" s="211"/>
      <c r="D144" s="212" t="s">
        <v>75</v>
      </c>
      <c r="E144" s="224" t="s">
        <v>2503</v>
      </c>
      <c r="F144" s="224" t="s">
        <v>2504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SUM(P145:P200)</f>
        <v>0</v>
      </c>
      <c r="Q144" s="218"/>
      <c r="R144" s="219">
        <f>SUM(R145:R200)</f>
        <v>0.00082000000000000009</v>
      </c>
      <c r="S144" s="218"/>
      <c r="T144" s="220">
        <f>SUM(T145:T200)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85</v>
      </c>
      <c r="AT144" s="222" t="s">
        <v>75</v>
      </c>
      <c r="AU144" s="222" t="s">
        <v>85</v>
      </c>
      <c r="AY144" s="221" t="s">
        <v>171</v>
      </c>
      <c r="BK144" s="223">
        <f>SUM(BK145:BK200)</f>
        <v>0</v>
      </c>
    </row>
    <row r="145" s="2" customFormat="1" ht="16.5" customHeight="1">
      <c r="A145" s="38"/>
      <c r="B145" s="39"/>
      <c r="C145" s="226" t="s">
        <v>193</v>
      </c>
      <c r="D145" s="226" t="s">
        <v>173</v>
      </c>
      <c r="E145" s="227" t="s">
        <v>2505</v>
      </c>
      <c r="F145" s="228" t="s">
        <v>2506</v>
      </c>
      <c r="G145" s="229" t="s">
        <v>492</v>
      </c>
      <c r="H145" s="230">
        <v>55</v>
      </c>
      <c r="I145" s="231"/>
      <c r="J145" s="232">
        <f>ROUND(I145*H145,2)</f>
        <v>0</v>
      </c>
      <c r="K145" s="228" t="s">
        <v>177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601</v>
      </c>
      <c r="AT145" s="237" t="s">
        <v>173</v>
      </c>
      <c r="AU145" s="237" t="s">
        <v>193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601</v>
      </c>
      <c r="BM145" s="237" t="s">
        <v>2507</v>
      </c>
    </row>
    <row r="146" s="2" customFormat="1">
      <c r="A146" s="38"/>
      <c r="B146" s="39"/>
      <c r="C146" s="40"/>
      <c r="D146" s="239" t="s">
        <v>180</v>
      </c>
      <c r="E146" s="40"/>
      <c r="F146" s="240" t="s">
        <v>2508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180</v>
      </c>
      <c r="AU146" s="17" t="s">
        <v>193</v>
      </c>
    </row>
    <row r="147" s="2" customFormat="1" ht="24.15" customHeight="1">
      <c r="A147" s="38"/>
      <c r="B147" s="39"/>
      <c r="C147" s="267" t="s">
        <v>178</v>
      </c>
      <c r="D147" s="267" t="s">
        <v>284</v>
      </c>
      <c r="E147" s="268" t="s">
        <v>2509</v>
      </c>
      <c r="F147" s="269" t="s">
        <v>2510</v>
      </c>
      <c r="G147" s="270" t="s">
        <v>1924</v>
      </c>
      <c r="H147" s="271">
        <v>2</v>
      </c>
      <c r="I147" s="272"/>
      <c r="J147" s="273">
        <f>ROUND(I147*H147,2)</f>
        <v>0</v>
      </c>
      <c r="K147" s="269" t="s">
        <v>1</v>
      </c>
      <c r="L147" s="274"/>
      <c r="M147" s="275" t="s">
        <v>1</v>
      </c>
      <c r="N147" s="276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982</v>
      </c>
      <c r="AT147" s="237" t="s">
        <v>284</v>
      </c>
      <c r="AU147" s="237" t="s">
        <v>193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982</v>
      </c>
      <c r="BM147" s="237" t="s">
        <v>2511</v>
      </c>
    </row>
    <row r="148" s="14" customFormat="1">
      <c r="A148" s="14"/>
      <c r="B148" s="255"/>
      <c r="C148" s="256"/>
      <c r="D148" s="246" t="s">
        <v>182</v>
      </c>
      <c r="E148" s="257" t="s">
        <v>1</v>
      </c>
      <c r="F148" s="258" t="s">
        <v>85</v>
      </c>
      <c r="G148" s="256"/>
      <c r="H148" s="259">
        <v>2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182</v>
      </c>
      <c r="AU148" s="265" t="s">
        <v>193</v>
      </c>
      <c r="AV148" s="14" t="s">
        <v>85</v>
      </c>
      <c r="AW148" s="14" t="s">
        <v>34</v>
      </c>
      <c r="AX148" s="14" t="s">
        <v>83</v>
      </c>
      <c r="AY148" s="265" t="s">
        <v>171</v>
      </c>
    </row>
    <row r="149" s="2" customFormat="1" ht="24.15" customHeight="1">
      <c r="A149" s="38"/>
      <c r="B149" s="39"/>
      <c r="C149" s="226" t="s">
        <v>202</v>
      </c>
      <c r="D149" s="226" t="s">
        <v>173</v>
      </c>
      <c r="E149" s="227" t="s">
        <v>2499</v>
      </c>
      <c r="F149" s="228" t="s">
        <v>2500</v>
      </c>
      <c r="G149" s="229" t="s">
        <v>492</v>
      </c>
      <c r="H149" s="230">
        <v>2</v>
      </c>
      <c r="I149" s="231"/>
      <c r="J149" s="232">
        <f>ROUND(I149*H149,2)</f>
        <v>0</v>
      </c>
      <c r="K149" s="228" t="s">
        <v>177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272</v>
      </c>
      <c r="AT149" s="237" t="s">
        <v>173</v>
      </c>
      <c r="AU149" s="237" t="s">
        <v>193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272</v>
      </c>
      <c r="BM149" s="237" t="s">
        <v>2512</v>
      </c>
    </row>
    <row r="150" s="2" customFormat="1">
      <c r="A150" s="38"/>
      <c r="B150" s="39"/>
      <c r="C150" s="40"/>
      <c r="D150" s="239" t="s">
        <v>180</v>
      </c>
      <c r="E150" s="40"/>
      <c r="F150" s="240" t="s">
        <v>2502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180</v>
      </c>
      <c r="AU150" s="17" t="s">
        <v>193</v>
      </c>
    </row>
    <row r="151" s="2" customFormat="1" ht="37.8" customHeight="1">
      <c r="A151" s="38"/>
      <c r="B151" s="39"/>
      <c r="C151" s="267" t="s">
        <v>208</v>
      </c>
      <c r="D151" s="267" t="s">
        <v>284</v>
      </c>
      <c r="E151" s="268" t="s">
        <v>2513</v>
      </c>
      <c r="F151" s="269" t="s">
        <v>2514</v>
      </c>
      <c r="G151" s="270" t="s">
        <v>492</v>
      </c>
      <c r="H151" s="271">
        <v>2</v>
      </c>
      <c r="I151" s="272"/>
      <c r="J151" s="273">
        <f>ROUND(I151*H151,2)</f>
        <v>0</v>
      </c>
      <c r="K151" s="269" t="s">
        <v>1</v>
      </c>
      <c r="L151" s="274"/>
      <c r="M151" s="275" t="s">
        <v>1</v>
      </c>
      <c r="N151" s="276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1750</v>
      </c>
      <c r="AT151" s="237" t="s">
        <v>284</v>
      </c>
      <c r="AU151" s="237" t="s">
        <v>193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601</v>
      </c>
      <c r="BM151" s="237" t="s">
        <v>2515</v>
      </c>
    </row>
    <row r="152" s="14" customFormat="1">
      <c r="A152" s="14"/>
      <c r="B152" s="255"/>
      <c r="C152" s="256"/>
      <c r="D152" s="246" t="s">
        <v>182</v>
      </c>
      <c r="E152" s="257" t="s">
        <v>1</v>
      </c>
      <c r="F152" s="258" t="s">
        <v>85</v>
      </c>
      <c r="G152" s="256"/>
      <c r="H152" s="259">
        <v>2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182</v>
      </c>
      <c r="AU152" s="265" t="s">
        <v>193</v>
      </c>
      <c r="AV152" s="14" t="s">
        <v>85</v>
      </c>
      <c r="AW152" s="14" t="s">
        <v>34</v>
      </c>
      <c r="AX152" s="14" t="s">
        <v>83</v>
      </c>
      <c r="AY152" s="265" t="s">
        <v>171</v>
      </c>
    </row>
    <row r="153" s="2" customFormat="1" ht="33" customHeight="1">
      <c r="A153" s="38"/>
      <c r="B153" s="39"/>
      <c r="C153" s="226" t="s">
        <v>214</v>
      </c>
      <c r="D153" s="226" t="s">
        <v>173</v>
      </c>
      <c r="E153" s="227" t="s">
        <v>2516</v>
      </c>
      <c r="F153" s="228" t="s">
        <v>2517</v>
      </c>
      <c r="G153" s="229" t="s">
        <v>492</v>
      </c>
      <c r="H153" s="230">
        <v>2</v>
      </c>
      <c r="I153" s="231"/>
      <c r="J153" s="232">
        <f>ROUND(I153*H153,2)</f>
        <v>0</v>
      </c>
      <c r="K153" s="228" t="s">
        <v>177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272</v>
      </c>
      <c r="AT153" s="237" t="s">
        <v>173</v>
      </c>
      <c r="AU153" s="237" t="s">
        <v>193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272</v>
      </c>
      <c r="BM153" s="237" t="s">
        <v>2518</v>
      </c>
    </row>
    <row r="154" s="2" customFormat="1">
      <c r="A154" s="38"/>
      <c r="B154" s="39"/>
      <c r="C154" s="40"/>
      <c r="D154" s="239" t="s">
        <v>180</v>
      </c>
      <c r="E154" s="40"/>
      <c r="F154" s="240" t="s">
        <v>2519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180</v>
      </c>
      <c r="AU154" s="17" t="s">
        <v>193</v>
      </c>
    </row>
    <row r="155" s="2" customFormat="1" ht="37.8" customHeight="1">
      <c r="A155" s="38"/>
      <c r="B155" s="39"/>
      <c r="C155" s="267" t="s">
        <v>220</v>
      </c>
      <c r="D155" s="267" t="s">
        <v>284</v>
      </c>
      <c r="E155" s="268" t="s">
        <v>2520</v>
      </c>
      <c r="F155" s="269" t="s">
        <v>2521</v>
      </c>
      <c r="G155" s="270" t="s">
        <v>1924</v>
      </c>
      <c r="H155" s="271">
        <v>2</v>
      </c>
      <c r="I155" s="272"/>
      <c r="J155" s="273">
        <f>ROUND(I155*H155,2)</f>
        <v>0</v>
      </c>
      <c r="K155" s="269" t="s">
        <v>1</v>
      </c>
      <c r="L155" s="274"/>
      <c r="M155" s="275" t="s">
        <v>1</v>
      </c>
      <c r="N155" s="276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982</v>
      </c>
      <c r="AT155" s="237" t="s">
        <v>284</v>
      </c>
      <c r="AU155" s="237" t="s">
        <v>193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982</v>
      </c>
      <c r="BM155" s="237" t="s">
        <v>2522</v>
      </c>
    </row>
    <row r="156" s="14" customFormat="1">
      <c r="A156" s="14"/>
      <c r="B156" s="255"/>
      <c r="C156" s="256"/>
      <c r="D156" s="246" t="s">
        <v>182</v>
      </c>
      <c r="E156" s="257" t="s">
        <v>1</v>
      </c>
      <c r="F156" s="258" t="s">
        <v>85</v>
      </c>
      <c r="G156" s="256"/>
      <c r="H156" s="259">
        <v>2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182</v>
      </c>
      <c r="AU156" s="265" t="s">
        <v>193</v>
      </c>
      <c r="AV156" s="14" t="s">
        <v>85</v>
      </c>
      <c r="AW156" s="14" t="s">
        <v>34</v>
      </c>
      <c r="AX156" s="14" t="s">
        <v>83</v>
      </c>
      <c r="AY156" s="265" t="s">
        <v>171</v>
      </c>
    </row>
    <row r="157" s="2" customFormat="1" ht="24.15" customHeight="1">
      <c r="A157" s="38"/>
      <c r="B157" s="39"/>
      <c r="C157" s="226" t="s">
        <v>225</v>
      </c>
      <c r="D157" s="226" t="s">
        <v>173</v>
      </c>
      <c r="E157" s="227" t="s">
        <v>2523</v>
      </c>
      <c r="F157" s="228" t="s">
        <v>2524</v>
      </c>
      <c r="G157" s="229" t="s">
        <v>492</v>
      </c>
      <c r="H157" s="230">
        <v>2</v>
      </c>
      <c r="I157" s="231"/>
      <c r="J157" s="232">
        <f>ROUND(I157*H157,2)</f>
        <v>0</v>
      </c>
      <c r="K157" s="228" t="s">
        <v>177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272</v>
      </c>
      <c r="AT157" s="237" t="s">
        <v>173</v>
      </c>
      <c r="AU157" s="237" t="s">
        <v>193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272</v>
      </c>
      <c r="BM157" s="237" t="s">
        <v>2525</v>
      </c>
    </row>
    <row r="158" s="2" customFormat="1">
      <c r="A158" s="38"/>
      <c r="B158" s="39"/>
      <c r="C158" s="40"/>
      <c r="D158" s="239" t="s">
        <v>180</v>
      </c>
      <c r="E158" s="40"/>
      <c r="F158" s="240" t="s">
        <v>2526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180</v>
      </c>
      <c r="AU158" s="17" t="s">
        <v>193</v>
      </c>
    </row>
    <row r="159" s="2" customFormat="1" ht="37.8" customHeight="1">
      <c r="A159" s="38"/>
      <c r="B159" s="39"/>
      <c r="C159" s="267" t="s">
        <v>231</v>
      </c>
      <c r="D159" s="267" t="s">
        <v>284</v>
      </c>
      <c r="E159" s="268" t="s">
        <v>2527</v>
      </c>
      <c r="F159" s="269" t="s">
        <v>2528</v>
      </c>
      <c r="G159" s="270" t="s">
        <v>1924</v>
      </c>
      <c r="H159" s="271">
        <v>6</v>
      </c>
      <c r="I159" s="272"/>
      <c r="J159" s="273">
        <f>ROUND(I159*H159,2)</f>
        <v>0</v>
      </c>
      <c r="K159" s="269" t="s">
        <v>1</v>
      </c>
      <c r="L159" s="274"/>
      <c r="M159" s="275" t="s">
        <v>1</v>
      </c>
      <c r="N159" s="276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982</v>
      </c>
      <c r="AT159" s="237" t="s">
        <v>284</v>
      </c>
      <c r="AU159" s="237" t="s">
        <v>193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982</v>
      </c>
      <c r="BM159" s="237" t="s">
        <v>2529</v>
      </c>
    </row>
    <row r="160" s="14" customFormat="1">
      <c r="A160" s="14"/>
      <c r="B160" s="255"/>
      <c r="C160" s="256"/>
      <c r="D160" s="246" t="s">
        <v>182</v>
      </c>
      <c r="E160" s="257" t="s">
        <v>1</v>
      </c>
      <c r="F160" s="258" t="s">
        <v>208</v>
      </c>
      <c r="G160" s="256"/>
      <c r="H160" s="259">
        <v>6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182</v>
      </c>
      <c r="AU160" s="265" t="s">
        <v>193</v>
      </c>
      <c r="AV160" s="14" t="s">
        <v>85</v>
      </c>
      <c r="AW160" s="14" t="s">
        <v>34</v>
      </c>
      <c r="AX160" s="14" t="s">
        <v>83</v>
      </c>
      <c r="AY160" s="265" t="s">
        <v>171</v>
      </c>
    </row>
    <row r="161" s="2" customFormat="1" ht="24.15" customHeight="1">
      <c r="A161" s="38"/>
      <c r="B161" s="39"/>
      <c r="C161" s="226" t="s">
        <v>238</v>
      </c>
      <c r="D161" s="226" t="s">
        <v>173</v>
      </c>
      <c r="E161" s="227" t="s">
        <v>2530</v>
      </c>
      <c r="F161" s="228" t="s">
        <v>2531</v>
      </c>
      <c r="G161" s="229" t="s">
        <v>492</v>
      </c>
      <c r="H161" s="230">
        <v>6</v>
      </c>
      <c r="I161" s="231"/>
      <c r="J161" s="232">
        <f>ROUND(I161*H161,2)</f>
        <v>0</v>
      </c>
      <c r="K161" s="228" t="s">
        <v>177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601</v>
      </c>
      <c r="AT161" s="237" t="s">
        <v>173</v>
      </c>
      <c r="AU161" s="237" t="s">
        <v>193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601</v>
      </c>
      <c r="BM161" s="237" t="s">
        <v>2532</v>
      </c>
    </row>
    <row r="162" s="2" customFormat="1">
      <c r="A162" s="38"/>
      <c r="B162" s="39"/>
      <c r="C162" s="40"/>
      <c r="D162" s="239" t="s">
        <v>180</v>
      </c>
      <c r="E162" s="40"/>
      <c r="F162" s="240" t="s">
        <v>2533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180</v>
      </c>
      <c r="AU162" s="17" t="s">
        <v>193</v>
      </c>
    </row>
    <row r="163" s="2" customFormat="1" ht="24.15" customHeight="1">
      <c r="A163" s="38"/>
      <c r="B163" s="39"/>
      <c r="C163" s="267" t="s">
        <v>8</v>
      </c>
      <c r="D163" s="267" t="s">
        <v>284</v>
      </c>
      <c r="E163" s="268" t="s">
        <v>2534</v>
      </c>
      <c r="F163" s="269" t="s">
        <v>2535</v>
      </c>
      <c r="G163" s="270" t="s">
        <v>1924</v>
      </c>
      <c r="H163" s="271">
        <v>2</v>
      </c>
      <c r="I163" s="272"/>
      <c r="J163" s="273">
        <f>ROUND(I163*H163,2)</f>
        <v>0</v>
      </c>
      <c r="K163" s="269" t="s">
        <v>1</v>
      </c>
      <c r="L163" s="274"/>
      <c r="M163" s="275" t="s">
        <v>1</v>
      </c>
      <c r="N163" s="276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982</v>
      </c>
      <c r="AT163" s="237" t="s">
        <v>284</v>
      </c>
      <c r="AU163" s="237" t="s">
        <v>193</v>
      </c>
      <c r="AY163" s="17" t="s">
        <v>171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982</v>
      </c>
      <c r="BM163" s="237" t="s">
        <v>2536</v>
      </c>
    </row>
    <row r="164" s="14" customFormat="1">
      <c r="A164" s="14"/>
      <c r="B164" s="255"/>
      <c r="C164" s="256"/>
      <c r="D164" s="246" t="s">
        <v>182</v>
      </c>
      <c r="E164" s="257" t="s">
        <v>1</v>
      </c>
      <c r="F164" s="258" t="s">
        <v>85</v>
      </c>
      <c r="G164" s="256"/>
      <c r="H164" s="259">
        <v>2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182</v>
      </c>
      <c r="AU164" s="265" t="s">
        <v>193</v>
      </c>
      <c r="AV164" s="14" t="s">
        <v>85</v>
      </c>
      <c r="AW164" s="14" t="s">
        <v>34</v>
      </c>
      <c r="AX164" s="14" t="s">
        <v>83</v>
      </c>
      <c r="AY164" s="265" t="s">
        <v>171</v>
      </c>
    </row>
    <row r="165" s="2" customFormat="1" ht="21.75" customHeight="1">
      <c r="A165" s="38"/>
      <c r="B165" s="39"/>
      <c r="C165" s="226" t="s">
        <v>251</v>
      </c>
      <c r="D165" s="226" t="s">
        <v>173</v>
      </c>
      <c r="E165" s="227" t="s">
        <v>2537</v>
      </c>
      <c r="F165" s="228" t="s">
        <v>2538</v>
      </c>
      <c r="G165" s="229" t="s">
        <v>492</v>
      </c>
      <c r="H165" s="230">
        <v>2</v>
      </c>
      <c r="I165" s="231"/>
      <c r="J165" s="232">
        <f>ROUND(I165*H165,2)</f>
        <v>0</v>
      </c>
      <c r="K165" s="228" t="s">
        <v>177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272</v>
      </c>
      <c r="AT165" s="237" t="s">
        <v>173</v>
      </c>
      <c r="AU165" s="237" t="s">
        <v>193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272</v>
      </c>
      <c r="BM165" s="237" t="s">
        <v>2539</v>
      </c>
    </row>
    <row r="166" s="2" customFormat="1">
      <c r="A166" s="38"/>
      <c r="B166" s="39"/>
      <c r="C166" s="40"/>
      <c r="D166" s="239" t="s">
        <v>180</v>
      </c>
      <c r="E166" s="40"/>
      <c r="F166" s="240" t="s">
        <v>2540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180</v>
      </c>
      <c r="AU166" s="17" t="s">
        <v>193</v>
      </c>
    </row>
    <row r="167" s="2" customFormat="1" ht="24.15" customHeight="1">
      <c r="A167" s="38"/>
      <c r="B167" s="39"/>
      <c r="C167" s="267" t="s">
        <v>257</v>
      </c>
      <c r="D167" s="267" t="s">
        <v>284</v>
      </c>
      <c r="E167" s="268" t="s">
        <v>2541</v>
      </c>
      <c r="F167" s="269" t="s">
        <v>2542</v>
      </c>
      <c r="G167" s="270" t="s">
        <v>1924</v>
      </c>
      <c r="H167" s="271">
        <v>4</v>
      </c>
      <c r="I167" s="272"/>
      <c r="J167" s="273">
        <f>ROUND(I167*H167,2)</f>
        <v>0</v>
      </c>
      <c r="K167" s="269" t="s">
        <v>1</v>
      </c>
      <c r="L167" s="274"/>
      <c r="M167" s="275" t="s">
        <v>1</v>
      </c>
      <c r="N167" s="276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982</v>
      </c>
      <c r="AT167" s="237" t="s">
        <v>284</v>
      </c>
      <c r="AU167" s="237" t="s">
        <v>193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982</v>
      </c>
      <c r="BM167" s="237" t="s">
        <v>2543</v>
      </c>
    </row>
    <row r="168" s="14" customFormat="1">
      <c r="A168" s="14"/>
      <c r="B168" s="255"/>
      <c r="C168" s="256"/>
      <c r="D168" s="246" t="s">
        <v>182</v>
      </c>
      <c r="E168" s="257" t="s">
        <v>1</v>
      </c>
      <c r="F168" s="258" t="s">
        <v>178</v>
      </c>
      <c r="G168" s="256"/>
      <c r="H168" s="259">
        <v>4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182</v>
      </c>
      <c r="AU168" s="265" t="s">
        <v>193</v>
      </c>
      <c r="AV168" s="14" t="s">
        <v>85</v>
      </c>
      <c r="AW168" s="14" t="s">
        <v>34</v>
      </c>
      <c r="AX168" s="14" t="s">
        <v>83</v>
      </c>
      <c r="AY168" s="265" t="s">
        <v>171</v>
      </c>
    </row>
    <row r="169" s="2" customFormat="1" ht="24.15" customHeight="1">
      <c r="A169" s="38"/>
      <c r="B169" s="39"/>
      <c r="C169" s="267" t="s">
        <v>266</v>
      </c>
      <c r="D169" s="267" t="s">
        <v>284</v>
      </c>
      <c r="E169" s="268" t="s">
        <v>2544</v>
      </c>
      <c r="F169" s="269" t="s">
        <v>2545</v>
      </c>
      <c r="G169" s="270" t="s">
        <v>1924</v>
      </c>
      <c r="H169" s="271">
        <v>1</v>
      </c>
      <c r="I169" s="272"/>
      <c r="J169" s="273">
        <f>ROUND(I169*H169,2)</f>
        <v>0</v>
      </c>
      <c r="K169" s="269" t="s">
        <v>1</v>
      </c>
      <c r="L169" s="274"/>
      <c r="M169" s="275" t="s">
        <v>1</v>
      </c>
      <c r="N169" s="276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982</v>
      </c>
      <c r="AT169" s="237" t="s">
        <v>284</v>
      </c>
      <c r="AU169" s="237" t="s">
        <v>193</v>
      </c>
      <c r="AY169" s="17" t="s">
        <v>171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982</v>
      </c>
      <c r="BM169" s="237" t="s">
        <v>2546</v>
      </c>
    </row>
    <row r="170" s="14" customFormat="1">
      <c r="A170" s="14"/>
      <c r="B170" s="255"/>
      <c r="C170" s="256"/>
      <c r="D170" s="246" t="s">
        <v>182</v>
      </c>
      <c r="E170" s="257" t="s">
        <v>1</v>
      </c>
      <c r="F170" s="258" t="s">
        <v>83</v>
      </c>
      <c r="G170" s="256"/>
      <c r="H170" s="259">
        <v>1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182</v>
      </c>
      <c r="AU170" s="265" t="s">
        <v>193</v>
      </c>
      <c r="AV170" s="14" t="s">
        <v>85</v>
      </c>
      <c r="AW170" s="14" t="s">
        <v>34</v>
      </c>
      <c r="AX170" s="14" t="s">
        <v>83</v>
      </c>
      <c r="AY170" s="265" t="s">
        <v>171</v>
      </c>
    </row>
    <row r="171" s="2" customFormat="1" ht="24.15" customHeight="1">
      <c r="A171" s="38"/>
      <c r="B171" s="39"/>
      <c r="C171" s="267" t="s">
        <v>272</v>
      </c>
      <c r="D171" s="267" t="s">
        <v>284</v>
      </c>
      <c r="E171" s="268" t="s">
        <v>2547</v>
      </c>
      <c r="F171" s="269" t="s">
        <v>2548</v>
      </c>
      <c r="G171" s="270" t="s">
        <v>1924</v>
      </c>
      <c r="H171" s="271">
        <v>1</v>
      </c>
      <c r="I171" s="272"/>
      <c r="J171" s="273">
        <f>ROUND(I171*H171,2)</f>
        <v>0</v>
      </c>
      <c r="K171" s="269" t="s">
        <v>1</v>
      </c>
      <c r="L171" s="274"/>
      <c r="M171" s="275" t="s">
        <v>1</v>
      </c>
      <c r="N171" s="276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982</v>
      </c>
      <c r="AT171" s="237" t="s">
        <v>284</v>
      </c>
      <c r="AU171" s="237" t="s">
        <v>193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982</v>
      </c>
      <c r="BM171" s="237" t="s">
        <v>2549</v>
      </c>
    </row>
    <row r="172" s="14" customFormat="1">
      <c r="A172" s="14"/>
      <c r="B172" s="255"/>
      <c r="C172" s="256"/>
      <c r="D172" s="246" t="s">
        <v>182</v>
      </c>
      <c r="E172" s="257" t="s">
        <v>1</v>
      </c>
      <c r="F172" s="258" t="s">
        <v>83</v>
      </c>
      <c r="G172" s="256"/>
      <c r="H172" s="259">
        <v>1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182</v>
      </c>
      <c r="AU172" s="265" t="s">
        <v>193</v>
      </c>
      <c r="AV172" s="14" t="s">
        <v>85</v>
      </c>
      <c r="AW172" s="14" t="s">
        <v>34</v>
      </c>
      <c r="AX172" s="14" t="s">
        <v>83</v>
      </c>
      <c r="AY172" s="265" t="s">
        <v>171</v>
      </c>
    </row>
    <row r="173" s="2" customFormat="1" ht="24.15" customHeight="1">
      <c r="A173" s="38"/>
      <c r="B173" s="39"/>
      <c r="C173" s="226" t="s">
        <v>283</v>
      </c>
      <c r="D173" s="226" t="s">
        <v>173</v>
      </c>
      <c r="E173" s="227" t="s">
        <v>2550</v>
      </c>
      <c r="F173" s="228" t="s">
        <v>2551</v>
      </c>
      <c r="G173" s="229" t="s">
        <v>492</v>
      </c>
      <c r="H173" s="230">
        <v>6</v>
      </c>
      <c r="I173" s="231"/>
      <c r="J173" s="232">
        <f>ROUND(I173*H173,2)</f>
        <v>0</v>
      </c>
      <c r="K173" s="228" t="s">
        <v>177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601</v>
      </c>
      <c r="AT173" s="237" t="s">
        <v>173</v>
      </c>
      <c r="AU173" s="237" t="s">
        <v>193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601</v>
      </c>
      <c r="BM173" s="237" t="s">
        <v>2552</v>
      </c>
    </row>
    <row r="174" s="2" customFormat="1">
      <c r="A174" s="38"/>
      <c r="B174" s="39"/>
      <c r="C174" s="40"/>
      <c r="D174" s="239" t="s">
        <v>180</v>
      </c>
      <c r="E174" s="40"/>
      <c r="F174" s="240" t="s">
        <v>2553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180</v>
      </c>
      <c r="AU174" s="17" t="s">
        <v>193</v>
      </c>
    </row>
    <row r="175" s="2" customFormat="1" ht="24.15" customHeight="1">
      <c r="A175" s="38"/>
      <c r="B175" s="39"/>
      <c r="C175" s="267" t="s">
        <v>289</v>
      </c>
      <c r="D175" s="267" t="s">
        <v>284</v>
      </c>
      <c r="E175" s="268" t="s">
        <v>2554</v>
      </c>
      <c r="F175" s="269" t="s">
        <v>2555</v>
      </c>
      <c r="G175" s="270" t="s">
        <v>1924</v>
      </c>
      <c r="H175" s="271">
        <v>4</v>
      </c>
      <c r="I175" s="272"/>
      <c r="J175" s="273">
        <f>ROUND(I175*H175,2)</f>
        <v>0</v>
      </c>
      <c r="K175" s="269" t="s">
        <v>1</v>
      </c>
      <c r="L175" s="274"/>
      <c r="M175" s="275" t="s">
        <v>1</v>
      </c>
      <c r="N175" s="276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982</v>
      </c>
      <c r="AT175" s="237" t="s">
        <v>284</v>
      </c>
      <c r="AU175" s="237" t="s">
        <v>193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982</v>
      </c>
      <c r="BM175" s="237" t="s">
        <v>2556</v>
      </c>
    </row>
    <row r="176" s="14" customFormat="1">
      <c r="A176" s="14"/>
      <c r="B176" s="255"/>
      <c r="C176" s="256"/>
      <c r="D176" s="246" t="s">
        <v>182</v>
      </c>
      <c r="E176" s="257" t="s">
        <v>1</v>
      </c>
      <c r="F176" s="258" t="s">
        <v>178</v>
      </c>
      <c r="G176" s="256"/>
      <c r="H176" s="259">
        <v>4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182</v>
      </c>
      <c r="AU176" s="265" t="s">
        <v>193</v>
      </c>
      <c r="AV176" s="14" t="s">
        <v>85</v>
      </c>
      <c r="AW176" s="14" t="s">
        <v>34</v>
      </c>
      <c r="AX176" s="14" t="s">
        <v>83</v>
      </c>
      <c r="AY176" s="265" t="s">
        <v>171</v>
      </c>
    </row>
    <row r="177" s="2" customFormat="1" ht="21.75" customHeight="1">
      <c r="A177" s="38"/>
      <c r="B177" s="39"/>
      <c r="C177" s="226" t="s">
        <v>299</v>
      </c>
      <c r="D177" s="226" t="s">
        <v>173</v>
      </c>
      <c r="E177" s="227" t="s">
        <v>2557</v>
      </c>
      <c r="F177" s="228" t="s">
        <v>2558</v>
      </c>
      <c r="G177" s="229" t="s">
        <v>492</v>
      </c>
      <c r="H177" s="230">
        <v>4</v>
      </c>
      <c r="I177" s="231"/>
      <c r="J177" s="232">
        <f>ROUND(I177*H177,2)</f>
        <v>0</v>
      </c>
      <c r="K177" s="228" t="s">
        <v>177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601</v>
      </c>
      <c r="AT177" s="237" t="s">
        <v>173</v>
      </c>
      <c r="AU177" s="237" t="s">
        <v>193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601</v>
      </c>
      <c r="BM177" s="237" t="s">
        <v>2559</v>
      </c>
    </row>
    <row r="178" s="2" customFormat="1">
      <c r="A178" s="38"/>
      <c r="B178" s="39"/>
      <c r="C178" s="40"/>
      <c r="D178" s="239" t="s">
        <v>180</v>
      </c>
      <c r="E178" s="40"/>
      <c r="F178" s="240" t="s">
        <v>2560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180</v>
      </c>
      <c r="AU178" s="17" t="s">
        <v>193</v>
      </c>
    </row>
    <row r="179" s="2" customFormat="1" ht="37.8" customHeight="1">
      <c r="A179" s="38"/>
      <c r="B179" s="39"/>
      <c r="C179" s="267" t="s">
        <v>307</v>
      </c>
      <c r="D179" s="267" t="s">
        <v>284</v>
      </c>
      <c r="E179" s="268" t="s">
        <v>2561</v>
      </c>
      <c r="F179" s="269" t="s">
        <v>2562</v>
      </c>
      <c r="G179" s="270" t="s">
        <v>1924</v>
      </c>
      <c r="H179" s="271">
        <v>10</v>
      </c>
      <c r="I179" s="272"/>
      <c r="J179" s="273">
        <f>ROUND(I179*H179,2)</f>
        <v>0</v>
      </c>
      <c r="K179" s="269" t="s">
        <v>1</v>
      </c>
      <c r="L179" s="274"/>
      <c r="M179" s="275" t="s">
        <v>1</v>
      </c>
      <c r="N179" s="276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982</v>
      </c>
      <c r="AT179" s="237" t="s">
        <v>284</v>
      </c>
      <c r="AU179" s="237" t="s">
        <v>193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982</v>
      </c>
      <c r="BM179" s="237" t="s">
        <v>2563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231</v>
      </c>
      <c r="G180" s="256"/>
      <c r="H180" s="259">
        <v>10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193</v>
      </c>
      <c r="AV180" s="14" t="s">
        <v>85</v>
      </c>
      <c r="AW180" s="14" t="s">
        <v>34</v>
      </c>
      <c r="AX180" s="14" t="s">
        <v>83</v>
      </c>
      <c r="AY180" s="265" t="s">
        <v>171</v>
      </c>
    </row>
    <row r="181" s="2" customFormat="1" ht="37.8" customHeight="1">
      <c r="A181" s="38"/>
      <c r="B181" s="39"/>
      <c r="C181" s="267" t="s">
        <v>7</v>
      </c>
      <c r="D181" s="267" t="s">
        <v>284</v>
      </c>
      <c r="E181" s="268" t="s">
        <v>2564</v>
      </c>
      <c r="F181" s="269" t="s">
        <v>2565</v>
      </c>
      <c r="G181" s="270" t="s">
        <v>1924</v>
      </c>
      <c r="H181" s="271">
        <v>23</v>
      </c>
      <c r="I181" s="272"/>
      <c r="J181" s="273">
        <f>ROUND(I181*H181,2)</f>
        <v>0</v>
      </c>
      <c r="K181" s="269" t="s">
        <v>1</v>
      </c>
      <c r="L181" s="274"/>
      <c r="M181" s="275" t="s">
        <v>1</v>
      </c>
      <c r="N181" s="276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982</v>
      </c>
      <c r="AT181" s="237" t="s">
        <v>284</v>
      </c>
      <c r="AU181" s="237" t="s">
        <v>193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982</v>
      </c>
      <c r="BM181" s="237" t="s">
        <v>2566</v>
      </c>
    </row>
    <row r="182" s="14" customFormat="1">
      <c r="A182" s="14"/>
      <c r="B182" s="255"/>
      <c r="C182" s="256"/>
      <c r="D182" s="246" t="s">
        <v>182</v>
      </c>
      <c r="E182" s="257" t="s">
        <v>1</v>
      </c>
      <c r="F182" s="258" t="s">
        <v>326</v>
      </c>
      <c r="G182" s="256"/>
      <c r="H182" s="259">
        <v>23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182</v>
      </c>
      <c r="AU182" s="265" t="s">
        <v>193</v>
      </c>
      <c r="AV182" s="14" t="s">
        <v>85</v>
      </c>
      <c r="AW182" s="14" t="s">
        <v>34</v>
      </c>
      <c r="AX182" s="14" t="s">
        <v>83</v>
      </c>
      <c r="AY182" s="265" t="s">
        <v>171</v>
      </c>
    </row>
    <row r="183" s="2" customFormat="1" ht="24.15" customHeight="1">
      <c r="A183" s="38"/>
      <c r="B183" s="39"/>
      <c r="C183" s="226" t="s">
        <v>321</v>
      </c>
      <c r="D183" s="226" t="s">
        <v>173</v>
      </c>
      <c r="E183" s="227" t="s">
        <v>2567</v>
      </c>
      <c r="F183" s="228" t="s">
        <v>2568</v>
      </c>
      <c r="G183" s="229" t="s">
        <v>492</v>
      </c>
      <c r="H183" s="230">
        <v>33</v>
      </c>
      <c r="I183" s="231"/>
      <c r="J183" s="232">
        <f>ROUND(I183*H183,2)</f>
        <v>0</v>
      </c>
      <c r="K183" s="228" t="s">
        <v>177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272</v>
      </c>
      <c r="AT183" s="237" t="s">
        <v>173</v>
      </c>
      <c r="AU183" s="237" t="s">
        <v>193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272</v>
      </c>
      <c r="BM183" s="237" t="s">
        <v>2569</v>
      </c>
    </row>
    <row r="184" s="2" customFormat="1">
      <c r="A184" s="38"/>
      <c r="B184" s="39"/>
      <c r="C184" s="40"/>
      <c r="D184" s="239" t="s">
        <v>180</v>
      </c>
      <c r="E184" s="40"/>
      <c r="F184" s="240" t="s">
        <v>2570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180</v>
      </c>
      <c r="AU184" s="17" t="s">
        <v>193</v>
      </c>
    </row>
    <row r="185" s="2" customFormat="1" ht="16.5" customHeight="1">
      <c r="A185" s="38"/>
      <c r="B185" s="39"/>
      <c r="C185" s="267" t="s">
        <v>326</v>
      </c>
      <c r="D185" s="267" t="s">
        <v>284</v>
      </c>
      <c r="E185" s="268" t="s">
        <v>2571</v>
      </c>
      <c r="F185" s="269" t="s">
        <v>2572</v>
      </c>
      <c r="G185" s="270" t="s">
        <v>1924</v>
      </c>
      <c r="H185" s="271">
        <v>3</v>
      </c>
      <c r="I185" s="272"/>
      <c r="J185" s="273">
        <f>ROUND(I185*H185,2)</f>
        <v>0</v>
      </c>
      <c r="K185" s="269" t="s">
        <v>1</v>
      </c>
      <c r="L185" s="274"/>
      <c r="M185" s="275" t="s">
        <v>1</v>
      </c>
      <c r="N185" s="276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982</v>
      </c>
      <c r="AT185" s="237" t="s">
        <v>284</v>
      </c>
      <c r="AU185" s="237" t="s">
        <v>193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982</v>
      </c>
      <c r="BM185" s="237" t="s">
        <v>2573</v>
      </c>
    </row>
    <row r="186" s="14" customFormat="1">
      <c r="A186" s="14"/>
      <c r="B186" s="255"/>
      <c r="C186" s="256"/>
      <c r="D186" s="246" t="s">
        <v>182</v>
      </c>
      <c r="E186" s="257" t="s">
        <v>1</v>
      </c>
      <c r="F186" s="258" t="s">
        <v>193</v>
      </c>
      <c r="G186" s="256"/>
      <c r="H186" s="259">
        <v>3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182</v>
      </c>
      <c r="AU186" s="265" t="s">
        <v>193</v>
      </c>
      <c r="AV186" s="14" t="s">
        <v>85</v>
      </c>
      <c r="AW186" s="14" t="s">
        <v>34</v>
      </c>
      <c r="AX186" s="14" t="s">
        <v>83</v>
      </c>
      <c r="AY186" s="265" t="s">
        <v>171</v>
      </c>
    </row>
    <row r="187" s="2" customFormat="1" ht="24.15" customHeight="1">
      <c r="A187" s="38"/>
      <c r="B187" s="39"/>
      <c r="C187" s="226" t="s">
        <v>332</v>
      </c>
      <c r="D187" s="226" t="s">
        <v>173</v>
      </c>
      <c r="E187" s="227" t="s">
        <v>2574</v>
      </c>
      <c r="F187" s="228" t="s">
        <v>2575</v>
      </c>
      <c r="G187" s="229" t="s">
        <v>492</v>
      </c>
      <c r="H187" s="230">
        <v>3</v>
      </c>
      <c r="I187" s="231"/>
      <c r="J187" s="232">
        <f>ROUND(I187*H187,2)</f>
        <v>0</v>
      </c>
      <c r="K187" s="228" t="s">
        <v>177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272</v>
      </c>
      <c r="AT187" s="237" t="s">
        <v>173</v>
      </c>
      <c r="AU187" s="237" t="s">
        <v>193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272</v>
      </c>
      <c r="BM187" s="237" t="s">
        <v>2576</v>
      </c>
    </row>
    <row r="188" s="2" customFormat="1">
      <c r="A188" s="38"/>
      <c r="B188" s="39"/>
      <c r="C188" s="40"/>
      <c r="D188" s="239" t="s">
        <v>180</v>
      </c>
      <c r="E188" s="40"/>
      <c r="F188" s="240" t="s">
        <v>2577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180</v>
      </c>
      <c r="AU188" s="17" t="s">
        <v>193</v>
      </c>
    </row>
    <row r="189" s="2" customFormat="1" ht="24.15" customHeight="1">
      <c r="A189" s="38"/>
      <c r="B189" s="39"/>
      <c r="C189" s="267" t="s">
        <v>338</v>
      </c>
      <c r="D189" s="267" t="s">
        <v>284</v>
      </c>
      <c r="E189" s="268" t="s">
        <v>2578</v>
      </c>
      <c r="F189" s="269" t="s">
        <v>2579</v>
      </c>
      <c r="G189" s="270" t="s">
        <v>1924</v>
      </c>
      <c r="H189" s="271">
        <v>1</v>
      </c>
      <c r="I189" s="272"/>
      <c r="J189" s="273">
        <f>ROUND(I189*H189,2)</f>
        <v>0</v>
      </c>
      <c r="K189" s="269" t="s">
        <v>1</v>
      </c>
      <c r="L189" s="274"/>
      <c r="M189" s="275" t="s">
        <v>1</v>
      </c>
      <c r="N189" s="276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381</v>
      </c>
      <c r="AT189" s="237" t="s">
        <v>284</v>
      </c>
      <c r="AU189" s="237" t="s">
        <v>193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272</v>
      </c>
      <c r="BM189" s="237" t="s">
        <v>2580</v>
      </c>
    </row>
    <row r="190" s="14" customFormat="1">
      <c r="A190" s="14"/>
      <c r="B190" s="255"/>
      <c r="C190" s="256"/>
      <c r="D190" s="246" t="s">
        <v>182</v>
      </c>
      <c r="E190" s="257" t="s">
        <v>1</v>
      </c>
      <c r="F190" s="258" t="s">
        <v>83</v>
      </c>
      <c r="G190" s="256"/>
      <c r="H190" s="259">
        <v>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182</v>
      </c>
      <c r="AU190" s="265" t="s">
        <v>193</v>
      </c>
      <c r="AV190" s="14" t="s">
        <v>85</v>
      </c>
      <c r="AW190" s="14" t="s">
        <v>34</v>
      </c>
      <c r="AX190" s="14" t="s">
        <v>83</v>
      </c>
      <c r="AY190" s="265" t="s">
        <v>171</v>
      </c>
    </row>
    <row r="191" s="2" customFormat="1" ht="24.15" customHeight="1">
      <c r="A191" s="38"/>
      <c r="B191" s="39"/>
      <c r="C191" s="226" t="s">
        <v>345</v>
      </c>
      <c r="D191" s="226" t="s">
        <v>173</v>
      </c>
      <c r="E191" s="227" t="s">
        <v>2581</v>
      </c>
      <c r="F191" s="228" t="s">
        <v>2582</v>
      </c>
      <c r="G191" s="229" t="s">
        <v>492</v>
      </c>
      <c r="H191" s="230">
        <v>1</v>
      </c>
      <c r="I191" s="231"/>
      <c r="J191" s="232">
        <f>ROUND(I191*H191,2)</f>
        <v>0</v>
      </c>
      <c r="K191" s="228" t="s">
        <v>177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272</v>
      </c>
      <c r="AT191" s="237" t="s">
        <v>173</v>
      </c>
      <c r="AU191" s="237" t="s">
        <v>193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272</v>
      </c>
      <c r="BM191" s="237" t="s">
        <v>2583</v>
      </c>
    </row>
    <row r="192" s="2" customFormat="1">
      <c r="A192" s="38"/>
      <c r="B192" s="39"/>
      <c r="C192" s="40"/>
      <c r="D192" s="239" t="s">
        <v>180</v>
      </c>
      <c r="E192" s="40"/>
      <c r="F192" s="240" t="s">
        <v>2584</v>
      </c>
      <c r="G192" s="40"/>
      <c r="H192" s="40"/>
      <c r="I192" s="241"/>
      <c r="J192" s="40"/>
      <c r="K192" s="40"/>
      <c r="L192" s="44"/>
      <c r="M192" s="242"/>
      <c r="N192" s="243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180</v>
      </c>
      <c r="AU192" s="17" t="s">
        <v>193</v>
      </c>
    </row>
    <row r="193" s="2" customFormat="1" ht="24.15" customHeight="1">
      <c r="A193" s="38"/>
      <c r="B193" s="39"/>
      <c r="C193" s="267" t="s">
        <v>352</v>
      </c>
      <c r="D193" s="267" t="s">
        <v>284</v>
      </c>
      <c r="E193" s="268" t="s">
        <v>2585</v>
      </c>
      <c r="F193" s="269" t="s">
        <v>2586</v>
      </c>
      <c r="G193" s="270" t="s">
        <v>492</v>
      </c>
      <c r="H193" s="271">
        <v>82</v>
      </c>
      <c r="I193" s="272"/>
      <c r="J193" s="273">
        <f>ROUND(I193*H193,2)</f>
        <v>0</v>
      </c>
      <c r="K193" s="269" t="s">
        <v>177</v>
      </c>
      <c r="L193" s="274"/>
      <c r="M193" s="275" t="s">
        <v>1</v>
      </c>
      <c r="N193" s="276" t="s">
        <v>41</v>
      </c>
      <c r="O193" s="91"/>
      <c r="P193" s="235">
        <f>O193*H193</f>
        <v>0</v>
      </c>
      <c r="Q193" s="235">
        <v>1.0000000000000001E-05</v>
      </c>
      <c r="R193" s="235">
        <f>Q193*H193</f>
        <v>0.00082000000000000009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220</v>
      </c>
      <c r="AT193" s="237" t="s">
        <v>284</v>
      </c>
      <c r="AU193" s="237" t="s">
        <v>193</v>
      </c>
      <c r="AY193" s="17" t="s">
        <v>171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178</v>
      </c>
      <c r="BM193" s="237" t="s">
        <v>2587</v>
      </c>
    </row>
    <row r="194" s="14" customFormat="1">
      <c r="A194" s="14"/>
      <c r="B194" s="255"/>
      <c r="C194" s="256"/>
      <c r="D194" s="246" t="s">
        <v>182</v>
      </c>
      <c r="E194" s="257" t="s">
        <v>1</v>
      </c>
      <c r="F194" s="258" t="s">
        <v>711</v>
      </c>
      <c r="G194" s="256"/>
      <c r="H194" s="259">
        <v>82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182</v>
      </c>
      <c r="AU194" s="265" t="s">
        <v>193</v>
      </c>
      <c r="AV194" s="14" t="s">
        <v>85</v>
      </c>
      <c r="AW194" s="14" t="s">
        <v>34</v>
      </c>
      <c r="AX194" s="14" t="s">
        <v>83</v>
      </c>
      <c r="AY194" s="265" t="s">
        <v>171</v>
      </c>
    </row>
    <row r="195" s="2" customFormat="1" ht="24.15" customHeight="1">
      <c r="A195" s="38"/>
      <c r="B195" s="39"/>
      <c r="C195" s="226" t="s">
        <v>357</v>
      </c>
      <c r="D195" s="226" t="s">
        <v>173</v>
      </c>
      <c r="E195" s="227" t="s">
        <v>2588</v>
      </c>
      <c r="F195" s="228" t="s">
        <v>2589</v>
      </c>
      <c r="G195" s="229" t="s">
        <v>492</v>
      </c>
      <c r="H195" s="230">
        <v>82</v>
      </c>
      <c r="I195" s="231"/>
      <c r="J195" s="232">
        <f>ROUND(I195*H195,2)</f>
        <v>0</v>
      </c>
      <c r="K195" s="228" t="s">
        <v>177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272</v>
      </c>
      <c r="AT195" s="237" t="s">
        <v>173</v>
      </c>
      <c r="AU195" s="237" t="s">
        <v>193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272</v>
      </c>
      <c r="BM195" s="237" t="s">
        <v>2590</v>
      </c>
    </row>
    <row r="196" s="2" customFormat="1">
      <c r="A196" s="38"/>
      <c r="B196" s="39"/>
      <c r="C196" s="40"/>
      <c r="D196" s="239" t="s">
        <v>180</v>
      </c>
      <c r="E196" s="40"/>
      <c r="F196" s="240" t="s">
        <v>2591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180</v>
      </c>
      <c r="AU196" s="17" t="s">
        <v>193</v>
      </c>
    </row>
    <row r="197" s="2" customFormat="1" ht="16.5" customHeight="1">
      <c r="A197" s="38"/>
      <c r="B197" s="39"/>
      <c r="C197" s="267" t="s">
        <v>363</v>
      </c>
      <c r="D197" s="267" t="s">
        <v>284</v>
      </c>
      <c r="E197" s="268" t="s">
        <v>2592</v>
      </c>
      <c r="F197" s="269" t="s">
        <v>2593</v>
      </c>
      <c r="G197" s="270" t="s">
        <v>1924</v>
      </c>
      <c r="H197" s="271">
        <v>6</v>
      </c>
      <c r="I197" s="272"/>
      <c r="J197" s="273">
        <f>ROUND(I197*H197,2)</f>
        <v>0</v>
      </c>
      <c r="K197" s="269" t="s">
        <v>1</v>
      </c>
      <c r="L197" s="274"/>
      <c r="M197" s="275" t="s">
        <v>1</v>
      </c>
      <c r="N197" s="276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982</v>
      </c>
      <c r="AT197" s="237" t="s">
        <v>284</v>
      </c>
      <c r="AU197" s="237" t="s">
        <v>193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982</v>
      </c>
      <c r="BM197" s="237" t="s">
        <v>2594</v>
      </c>
    </row>
    <row r="198" s="14" customFormat="1">
      <c r="A198" s="14"/>
      <c r="B198" s="255"/>
      <c r="C198" s="256"/>
      <c r="D198" s="246" t="s">
        <v>182</v>
      </c>
      <c r="E198" s="257" t="s">
        <v>1</v>
      </c>
      <c r="F198" s="258" t="s">
        <v>2595</v>
      </c>
      <c r="G198" s="256"/>
      <c r="H198" s="259">
        <v>6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182</v>
      </c>
      <c r="AU198" s="265" t="s">
        <v>193</v>
      </c>
      <c r="AV198" s="14" t="s">
        <v>85</v>
      </c>
      <c r="AW198" s="14" t="s">
        <v>34</v>
      </c>
      <c r="AX198" s="14" t="s">
        <v>83</v>
      </c>
      <c r="AY198" s="265" t="s">
        <v>171</v>
      </c>
    </row>
    <row r="199" s="2" customFormat="1" ht="24.15" customHeight="1">
      <c r="A199" s="38"/>
      <c r="B199" s="39"/>
      <c r="C199" s="226" t="s">
        <v>368</v>
      </c>
      <c r="D199" s="226" t="s">
        <v>173</v>
      </c>
      <c r="E199" s="227" t="s">
        <v>2596</v>
      </c>
      <c r="F199" s="228" t="s">
        <v>2597</v>
      </c>
      <c r="G199" s="229" t="s">
        <v>492</v>
      </c>
      <c r="H199" s="230">
        <v>6</v>
      </c>
      <c r="I199" s="231"/>
      <c r="J199" s="232">
        <f>ROUND(I199*H199,2)</f>
        <v>0</v>
      </c>
      <c r="K199" s="228" t="s">
        <v>177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601</v>
      </c>
      <c r="AT199" s="237" t="s">
        <v>173</v>
      </c>
      <c r="AU199" s="237" t="s">
        <v>193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601</v>
      </c>
      <c r="BM199" s="237" t="s">
        <v>2598</v>
      </c>
    </row>
    <row r="200" s="2" customFormat="1">
      <c r="A200" s="38"/>
      <c r="B200" s="39"/>
      <c r="C200" s="40"/>
      <c r="D200" s="239" t="s">
        <v>180</v>
      </c>
      <c r="E200" s="40"/>
      <c r="F200" s="240" t="s">
        <v>2599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180</v>
      </c>
      <c r="AU200" s="17" t="s">
        <v>193</v>
      </c>
    </row>
    <row r="201" s="12" customFormat="1" ht="20.88" customHeight="1">
      <c r="A201" s="12"/>
      <c r="B201" s="210"/>
      <c r="C201" s="211"/>
      <c r="D201" s="212" t="s">
        <v>75</v>
      </c>
      <c r="E201" s="224" t="s">
        <v>2600</v>
      </c>
      <c r="F201" s="224" t="s">
        <v>2601</v>
      </c>
      <c r="G201" s="211"/>
      <c r="H201" s="211"/>
      <c r="I201" s="214"/>
      <c r="J201" s="225">
        <f>BK201</f>
        <v>0</v>
      </c>
      <c r="K201" s="211"/>
      <c r="L201" s="216"/>
      <c r="M201" s="217"/>
      <c r="N201" s="218"/>
      <c r="O201" s="218"/>
      <c r="P201" s="219">
        <f>SUM(P202:P207)</f>
        <v>0</v>
      </c>
      <c r="Q201" s="218"/>
      <c r="R201" s="219">
        <f>SUM(R202:R207)</f>
        <v>0</v>
      </c>
      <c r="S201" s="218"/>
      <c r="T201" s="220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1" t="s">
        <v>85</v>
      </c>
      <c r="AT201" s="222" t="s">
        <v>75</v>
      </c>
      <c r="AU201" s="222" t="s">
        <v>85</v>
      </c>
      <c r="AY201" s="221" t="s">
        <v>171</v>
      </c>
      <c r="BK201" s="223">
        <f>SUM(BK202:BK207)</f>
        <v>0</v>
      </c>
    </row>
    <row r="202" s="2" customFormat="1" ht="33" customHeight="1">
      <c r="A202" s="38"/>
      <c r="B202" s="39"/>
      <c r="C202" s="267" t="s">
        <v>374</v>
      </c>
      <c r="D202" s="267" t="s">
        <v>284</v>
      </c>
      <c r="E202" s="268" t="s">
        <v>2602</v>
      </c>
      <c r="F202" s="269" t="s">
        <v>2603</v>
      </c>
      <c r="G202" s="270" t="s">
        <v>438</v>
      </c>
      <c r="H202" s="271">
        <v>13</v>
      </c>
      <c r="I202" s="272"/>
      <c r="J202" s="273">
        <f>ROUND(I202*H202,2)</f>
        <v>0</v>
      </c>
      <c r="K202" s="269" t="s">
        <v>1</v>
      </c>
      <c r="L202" s="274"/>
      <c r="M202" s="275" t="s">
        <v>1</v>
      </c>
      <c r="N202" s="276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982</v>
      </c>
      <c r="AT202" s="237" t="s">
        <v>284</v>
      </c>
      <c r="AU202" s="237" t="s">
        <v>193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982</v>
      </c>
      <c r="BM202" s="237" t="s">
        <v>2604</v>
      </c>
    </row>
    <row r="203" s="14" customFormat="1">
      <c r="A203" s="14"/>
      <c r="B203" s="255"/>
      <c r="C203" s="256"/>
      <c r="D203" s="246" t="s">
        <v>182</v>
      </c>
      <c r="E203" s="257" t="s">
        <v>1</v>
      </c>
      <c r="F203" s="258" t="s">
        <v>2605</v>
      </c>
      <c r="G203" s="256"/>
      <c r="H203" s="259">
        <v>13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182</v>
      </c>
      <c r="AU203" s="265" t="s">
        <v>193</v>
      </c>
      <c r="AV203" s="14" t="s">
        <v>85</v>
      </c>
      <c r="AW203" s="14" t="s">
        <v>34</v>
      </c>
      <c r="AX203" s="14" t="s">
        <v>83</v>
      </c>
      <c r="AY203" s="265" t="s">
        <v>171</v>
      </c>
    </row>
    <row r="204" s="2" customFormat="1" ht="37.8" customHeight="1">
      <c r="A204" s="38"/>
      <c r="B204" s="39"/>
      <c r="C204" s="226" t="s">
        <v>381</v>
      </c>
      <c r="D204" s="226" t="s">
        <v>173</v>
      </c>
      <c r="E204" s="227" t="s">
        <v>2606</v>
      </c>
      <c r="F204" s="228" t="s">
        <v>2607</v>
      </c>
      <c r="G204" s="229" t="s">
        <v>2608</v>
      </c>
      <c r="H204" s="230">
        <v>13</v>
      </c>
      <c r="I204" s="231"/>
      <c r="J204" s="232">
        <f>ROUND(I204*H204,2)</f>
        <v>0</v>
      </c>
      <c r="K204" s="228" t="s">
        <v>1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601</v>
      </c>
      <c r="AT204" s="237" t="s">
        <v>173</v>
      </c>
      <c r="AU204" s="237" t="s">
        <v>193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601</v>
      </c>
      <c r="BM204" s="237" t="s">
        <v>2609</v>
      </c>
    </row>
    <row r="205" s="2" customFormat="1" ht="37.8" customHeight="1">
      <c r="A205" s="38"/>
      <c r="B205" s="39"/>
      <c r="C205" s="267" t="s">
        <v>389</v>
      </c>
      <c r="D205" s="267" t="s">
        <v>284</v>
      </c>
      <c r="E205" s="268" t="s">
        <v>2610</v>
      </c>
      <c r="F205" s="269" t="s">
        <v>2611</v>
      </c>
      <c r="G205" s="270" t="s">
        <v>438</v>
      </c>
      <c r="H205" s="271">
        <v>13</v>
      </c>
      <c r="I205" s="272"/>
      <c r="J205" s="273">
        <f>ROUND(I205*H205,2)</f>
        <v>0</v>
      </c>
      <c r="K205" s="269" t="s">
        <v>1</v>
      </c>
      <c r="L205" s="274"/>
      <c r="M205" s="275" t="s">
        <v>1</v>
      </c>
      <c r="N205" s="276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982</v>
      </c>
      <c r="AT205" s="237" t="s">
        <v>284</v>
      </c>
      <c r="AU205" s="237" t="s">
        <v>193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982</v>
      </c>
      <c r="BM205" s="237" t="s">
        <v>2612</v>
      </c>
    </row>
    <row r="206" s="14" customFormat="1">
      <c r="A206" s="14"/>
      <c r="B206" s="255"/>
      <c r="C206" s="256"/>
      <c r="D206" s="246" t="s">
        <v>182</v>
      </c>
      <c r="E206" s="257" t="s">
        <v>1</v>
      </c>
      <c r="F206" s="258" t="s">
        <v>251</v>
      </c>
      <c r="G206" s="256"/>
      <c r="H206" s="259">
        <v>13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182</v>
      </c>
      <c r="AU206" s="265" t="s">
        <v>193</v>
      </c>
      <c r="AV206" s="14" t="s">
        <v>85</v>
      </c>
      <c r="AW206" s="14" t="s">
        <v>34</v>
      </c>
      <c r="AX206" s="14" t="s">
        <v>83</v>
      </c>
      <c r="AY206" s="265" t="s">
        <v>171</v>
      </c>
    </row>
    <row r="207" s="2" customFormat="1" ht="37.8" customHeight="1">
      <c r="A207" s="38"/>
      <c r="B207" s="39"/>
      <c r="C207" s="226" t="s">
        <v>397</v>
      </c>
      <c r="D207" s="226" t="s">
        <v>173</v>
      </c>
      <c r="E207" s="227" t="s">
        <v>2613</v>
      </c>
      <c r="F207" s="228" t="s">
        <v>2614</v>
      </c>
      <c r="G207" s="229" t="s">
        <v>2608</v>
      </c>
      <c r="H207" s="230">
        <v>13</v>
      </c>
      <c r="I207" s="231"/>
      <c r="J207" s="232">
        <f>ROUND(I207*H207,2)</f>
        <v>0</v>
      </c>
      <c r="K207" s="228" t="s">
        <v>1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601</v>
      </c>
      <c r="AT207" s="237" t="s">
        <v>173</v>
      </c>
      <c r="AU207" s="237" t="s">
        <v>193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601</v>
      </c>
      <c r="BM207" s="237" t="s">
        <v>2615</v>
      </c>
    </row>
    <row r="208" s="12" customFormat="1" ht="20.88" customHeight="1">
      <c r="A208" s="12"/>
      <c r="B208" s="210"/>
      <c r="C208" s="211"/>
      <c r="D208" s="212" t="s">
        <v>75</v>
      </c>
      <c r="E208" s="224" t="s">
        <v>2616</v>
      </c>
      <c r="F208" s="224" t="s">
        <v>2617</v>
      </c>
      <c r="G208" s="211"/>
      <c r="H208" s="211"/>
      <c r="I208" s="214"/>
      <c r="J208" s="225">
        <f>BK208</f>
        <v>0</v>
      </c>
      <c r="K208" s="211"/>
      <c r="L208" s="216"/>
      <c r="M208" s="217"/>
      <c r="N208" s="218"/>
      <c r="O208" s="218"/>
      <c r="P208" s="219">
        <f>SUM(P209:P244)</f>
        <v>0</v>
      </c>
      <c r="Q208" s="218"/>
      <c r="R208" s="219">
        <f>SUM(R209:R244)</f>
        <v>0</v>
      </c>
      <c r="S208" s="218"/>
      <c r="T208" s="220">
        <f>SUM(T209:T244)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1" t="s">
        <v>85</v>
      </c>
      <c r="AT208" s="222" t="s">
        <v>75</v>
      </c>
      <c r="AU208" s="222" t="s">
        <v>85</v>
      </c>
      <c r="AY208" s="221" t="s">
        <v>171</v>
      </c>
      <c r="BK208" s="223">
        <f>SUM(BK209:BK244)</f>
        <v>0</v>
      </c>
    </row>
    <row r="209" s="2" customFormat="1" ht="24.15" customHeight="1">
      <c r="A209" s="38"/>
      <c r="B209" s="39"/>
      <c r="C209" s="267" t="s">
        <v>405</v>
      </c>
      <c r="D209" s="267" t="s">
        <v>284</v>
      </c>
      <c r="E209" s="268" t="s">
        <v>2618</v>
      </c>
      <c r="F209" s="269" t="s">
        <v>2619</v>
      </c>
      <c r="G209" s="270" t="s">
        <v>1924</v>
      </c>
      <c r="H209" s="271">
        <v>10</v>
      </c>
      <c r="I209" s="272"/>
      <c r="J209" s="273">
        <f>ROUND(I209*H209,2)</f>
        <v>0</v>
      </c>
      <c r="K209" s="269" t="s">
        <v>1</v>
      </c>
      <c r="L209" s="274"/>
      <c r="M209" s="275" t="s">
        <v>1</v>
      </c>
      <c r="N209" s="276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982</v>
      </c>
      <c r="AT209" s="237" t="s">
        <v>284</v>
      </c>
      <c r="AU209" s="237" t="s">
        <v>193</v>
      </c>
      <c r="AY209" s="17" t="s">
        <v>171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982</v>
      </c>
      <c r="BM209" s="237" t="s">
        <v>2620</v>
      </c>
    </row>
    <row r="210" s="14" customFormat="1">
      <c r="A210" s="14"/>
      <c r="B210" s="255"/>
      <c r="C210" s="256"/>
      <c r="D210" s="246" t="s">
        <v>182</v>
      </c>
      <c r="E210" s="257" t="s">
        <v>1</v>
      </c>
      <c r="F210" s="258" t="s">
        <v>231</v>
      </c>
      <c r="G210" s="256"/>
      <c r="H210" s="259">
        <v>10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182</v>
      </c>
      <c r="AU210" s="265" t="s">
        <v>193</v>
      </c>
      <c r="AV210" s="14" t="s">
        <v>85</v>
      </c>
      <c r="AW210" s="14" t="s">
        <v>34</v>
      </c>
      <c r="AX210" s="14" t="s">
        <v>83</v>
      </c>
      <c r="AY210" s="265" t="s">
        <v>171</v>
      </c>
    </row>
    <row r="211" s="2" customFormat="1" ht="24.15" customHeight="1">
      <c r="A211" s="38"/>
      <c r="B211" s="39"/>
      <c r="C211" s="267" t="s">
        <v>410</v>
      </c>
      <c r="D211" s="267" t="s">
        <v>284</v>
      </c>
      <c r="E211" s="268" t="s">
        <v>2621</v>
      </c>
      <c r="F211" s="269" t="s">
        <v>2622</v>
      </c>
      <c r="G211" s="270" t="s">
        <v>1924</v>
      </c>
      <c r="H211" s="271">
        <v>10</v>
      </c>
      <c r="I211" s="272"/>
      <c r="J211" s="273">
        <f>ROUND(I211*H211,2)</f>
        <v>0</v>
      </c>
      <c r="K211" s="269" t="s">
        <v>1</v>
      </c>
      <c r="L211" s="274"/>
      <c r="M211" s="275" t="s">
        <v>1</v>
      </c>
      <c r="N211" s="276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982</v>
      </c>
      <c r="AT211" s="237" t="s">
        <v>284</v>
      </c>
      <c r="AU211" s="237" t="s">
        <v>193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982</v>
      </c>
      <c r="BM211" s="237" t="s">
        <v>2623</v>
      </c>
    </row>
    <row r="212" s="2" customFormat="1" ht="33" customHeight="1">
      <c r="A212" s="38"/>
      <c r="B212" s="39"/>
      <c r="C212" s="267" t="s">
        <v>416</v>
      </c>
      <c r="D212" s="267" t="s">
        <v>284</v>
      </c>
      <c r="E212" s="268" t="s">
        <v>2624</v>
      </c>
      <c r="F212" s="269" t="s">
        <v>2625</v>
      </c>
      <c r="G212" s="270" t="s">
        <v>1924</v>
      </c>
      <c r="H212" s="271">
        <v>10</v>
      </c>
      <c r="I212" s="272"/>
      <c r="J212" s="273">
        <f>ROUND(I212*H212,2)</f>
        <v>0</v>
      </c>
      <c r="K212" s="269" t="s">
        <v>1</v>
      </c>
      <c r="L212" s="274"/>
      <c r="M212" s="275" t="s">
        <v>1</v>
      </c>
      <c r="N212" s="276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982</v>
      </c>
      <c r="AT212" s="237" t="s">
        <v>284</v>
      </c>
      <c r="AU212" s="237" t="s">
        <v>193</v>
      </c>
      <c r="AY212" s="17" t="s">
        <v>171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982</v>
      </c>
      <c r="BM212" s="237" t="s">
        <v>2626</v>
      </c>
    </row>
    <row r="213" s="2" customFormat="1" ht="24.15" customHeight="1">
      <c r="A213" s="38"/>
      <c r="B213" s="39"/>
      <c r="C213" s="226" t="s">
        <v>423</v>
      </c>
      <c r="D213" s="226" t="s">
        <v>173</v>
      </c>
      <c r="E213" s="227" t="s">
        <v>2627</v>
      </c>
      <c r="F213" s="228" t="s">
        <v>2628</v>
      </c>
      <c r="G213" s="229" t="s">
        <v>492</v>
      </c>
      <c r="H213" s="230">
        <v>10</v>
      </c>
      <c r="I213" s="231"/>
      <c r="J213" s="232">
        <f>ROUND(I213*H213,2)</f>
        <v>0</v>
      </c>
      <c r="K213" s="228" t="s">
        <v>177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272</v>
      </c>
      <c r="AT213" s="237" t="s">
        <v>173</v>
      </c>
      <c r="AU213" s="237" t="s">
        <v>193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272</v>
      </c>
      <c r="BM213" s="237" t="s">
        <v>2629</v>
      </c>
    </row>
    <row r="214" s="2" customFormat="1">
      <c r="A214" s="38"/>
      <c r="B214" s="39"/>
      <c r="C214" s="40"/>
      <c r="D214" s="239" t="s">
        <v>180</v>
      </c>
      <c r="E214" s="40"/>
      <c r="F214" s="240" t="s">
        <v>2630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180</v>
      </c>
      <c r="AU214" s="17" t="s">
        <v>193</v>
      </c>
    </row>
    <row r="215" s="2" customFormat="1" ht="16.5" customHeight="1">
      <c r="A215" s="38"/>
      <c r="B215" s="39"/>
      <c r="C215" s="267" t="s">
        <v>429</v>
      </c>
      <c r="D215" s="267" t="s">
        <v>284</v>
      </c>
      <c r="E215" s="268" t="s">
        <v>2631</v>
      </c>
      <c r="F215" s="269" t="s">
        <v>2632</v>
      </c>
      <c r="G215" s="270" t="s">
        <v>1924</v>
      </c>
      <c r="H215" s="271">
        <v>1</v>
      </c>
      <c r="I215" s="272"/>
      <c r="J215" s="273">
        <f>ROUND(I215*H215,2)</f>
        <v>0</v>
      </c>
      <c r="K215" s="269" t="s">
        <v>1</v>
      </c>
      <c r="L215" s="274"/>
      <c r="M215" s="275" t="s">
        <v>1</v>
      </c>
      <c r="N215" s="276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982</v>
      </c>
      <c r="AT215" s="237" t="s">
        <v>284</v>
      </c>
      <c r="AU215" s="237" t="s">
        <v>193</v>
      </c>
      <c r="AY215" s="17" t="s">
        <v>171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982</v>
      </c>
      <c r="BM215" s="237" t="s">
        <v>2633</v>
      </c>
    </row>
    <row r="216" s="14" customFormat="1">
      <c r="A216" s="14"/>
      <c r="B216" s="255"/>
      <c r="C216" s="256"/>
      <c r="D216" s="246" t="s">
        <v>182</v>
      </c>
      <c r="E216" s="257" t="s">
        <v>1</v>
      </c>
      <c r="F216" s="258" t="s">
        <v>83</v>
      </c>
      <c r="G216" s="256"/>
      <c r="H216" s="259">
        <v>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182</v>
      </c>
      <c r="AU216" s="265" t="s">
        <v>193</v>
      </c>
      <c r="AV216" s="14" t="s">
        <v>85</v>
      </c>
      <c r="AW216" s="14" t="s">
        <v>34</v>
      </c>
      <c r="AX216" s="14" t="s">
        <v>83</v>
      </c>
      <c r="AY216" s="265" t="s">
        <v>171</v>
      </c>
    </row>
    <row r="217" s="2" customFormat="1" ht="24.15" customHeight="1">
      <c r="A217" s="38"/>
      <c r="B217" s="39"/>
      <c r="C217" s="267" t="s">
        <v>435</v>
      </c>
      <c r="D217" s="267" t="s">
        <v>284</v>
      </c>
      <c r="E217" s="268" t="s">
        <v>2621</v>
      </c>
      <c r="F217" s="269" t="s">
        <v>2622</v>
      </c>
      <c r="G217" s="270" t="s">
        <v>1924</v>
      </c>
      <c r="H217" s="271">
        <v>1</v>
      </c>
      <c r="I217" s="272"/>
      <c r="J217" s="273">
        <f>ROUND(I217*H217,2)</f>
        <v>0</v>
      </c>
      <c r="K217" s="269" t="s">
        <v>1</v>
      </c>
      <c r="L217" s="274"/>
      <c r="M217" s="275" t="s">
        <v>1</v>
      </c>
      <c r="N217" s="276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982</v>
      </c>
      <c r="AT217" s="237" t="s">
        <v>284</v>
      </c>
      <c r="AU217" s="237" t="s">
        <v>193</v>
      </c>
      <c r="AY217" s="17" t="s">
        <v>171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982</v>
      </c>
      <c r="BM217" s="237" t="s">
        <v>2634</v>
      </c>
    </row>
    <row r="218" s="2" customFormat="1" ht="33" customHeight="1">
      <c r="A218" s="38"/>
      <c r="B218" s="39"/>
      <c r="C218" s="267" t="s">
        <v>442</v>
      </c>
      <c r="D218" s="267" t="s">
        <v>284</v>
      </c>
      <c r="E218" s="268" t="s">
        <v>2624</v>
      </c>
      <c r="F218" s="269" t="s">
        <v>2625</v>
      </c>
      <c r="G218" s="270" t="s">
        <v>1924</v>
      </c>
      <c r="H218" s="271">
        <v>1</v>
      </c>
      <c r="I218" s="272"/>
      <c r="J218" s="273">
        <f>ROUND(I218*H218,2)</f>
        <v>0</v>
      </c>
      <c r="K218" s="269" t="s">
        <v>1</v>
      </c>
      <c r="L218" s="274"/>
      <c r="M218" s="275" t="s">
        <v>1</v>
      </c>
      <c r="N218" s="276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982</v>
      </c>
      <c r="AT218" s="237" t="s">
        <v>284</v>
      </c>
      <c r="AU218" s="237" t="s">
        <v>193</v>
      </c>
      <c r="AY218" s="17" t="s">
        <v>171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982</v>
      </c>
      <c r="BM218" s="237" t="s">
        <v>2635</v>
      </c>
    </row>
    <row r="219" s="2" customFormat="1" ht="24.15" customHeight="1">
      <c r="A219" s="38"/>
      <c r="B219" s="39"/>
      <c r="C219" s="226" t="s">
        <v>448</v>
      </c>
      <c r="D219" s="226" t="s">
        <v>173</v>
      </c>
      <c r="E219" s="227" t="s">
        <v>2636</v>
      </c>
      <c r="F219" s="228" t="s">
        <v>2637</v>
      </c>
      <c r="G219" s="229" t="s">
        <v>492</v>
      </c>
      <c r="H219" s="230">
        <v>1</v>
      </c>
      <c r="I219" s="231"/>
      <c r="J219" s="232">
        <f>ROUND(I219*H219,2)</f>
        <v>0</v>
      </c>
      <c r="K219" s="228" t="s">
        <v>177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272</v>
      </c>
      <c r="AT219" s="237" t="s">
        <v>173</v>
      </c>
      <c r="AU219" s="237" t="s">
        <v>193</v>
      </c>
      <c r="AY219" s="17" t="s">
        <v>171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272</v>
      </c>
      <c r="BM219" s="237" t="s">
        <v>2638</v>
      </c>
    </row>
    <row r="220" s="2" customFormat="1">
      <c r="A220" s="38"/>
      <c r="B220" s="39"/>
      <c r="C220" s="40"/>
      <c r="D220" s="239" t="s">
        <v>180</v>
      </c>
      <c r="E220" s="40"/>
      <c r="F220" s="240" t="s">
        <v>2639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180</v>
      </c>
      <c r="AU220" s="17" t="s">
        <v>193</v>
      </c>
    </row>
    <row r="221" s="2" customFormat="1" ht="16.5" customHeight="1">
      <c r="A221" s="38"/>
      <c r="B221" s="39"/>
      <c r="C221" s="267" t="s">
        <v>455</v>
      </c>
      <c r="D221" s="267" t="s">
        <v>284</v>
      </c>
      <c r="E221" s="268" t="s">
        <v>2640</v>
      </c>
      <c r="F221" s="269" t="s">
        <v>2641</v>
      </c>
      <c r="G221" s="270" t="s">
        <v>1924</v>
      </c>
      <c r="H221" s="271">
        <v>2</v>
      </c>
      <c r="I221" s="272"/>
      <c r="J221" s="273">
        <f>ROUND(I221*H221,2)</f>
        <v>0</v>
      </c>
      <c r="K221" s="269" t="s">
        <v>1</v>
      </c>
      <c r="L221" s="274"/>
      <c r="M221" s="275" t="s">
        <v>1</v>
      </c>
      <c r="N221" s="276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982</v>
      </c>
      <c r="AT221" s="237" t="s">
        <v>284</v>
      </c>
      <c r="AU221" s="237" t="s">
        <v>193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982</v>
      </c>
      <c r="BM221" s="237" t="s">
        <v>2642</v>
      </c>
    </row>
    <row r="222" s="14" customFormat="1">
      <c r="A222" s="14"/>
      <c r="B222" s="255"/>
      <c r="C222" s="256"/>
      <c r="D222" s="246" t="s">
        <v>182</v>
      </c>
      <c r="E222" s="257" t="s">
        <v>1</v>
      </c>
      <c r="F222" s="258" t="s">
        <v>85</v>
      </c>
      <c r="G222" s="256"/>
      <c r="H222" s="259">
        <v>2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182</v>
      </c>
      <c r="AU222" s="265" t="s">
        <v>193</v>
      </c>
      <c r="AV222" s="14" t="s">
        <v>85</v>
      </c>
      <c r="AW222" s="14" t="s">
        <v>34</v>
      </c>
      <c r="AX222" s="14" t="s">
        <v>83</v>
      </c>
      <c r="AY222" s="265" t="s">
        <v>171</v>
      </c>
    </row>
    <row r="223" s="2" customFormat="1" ht="24.15" customHeight="1">
      <c r="A223" s="38"/>
      <c r="B223" s="39"/>
      <c r="C223" s="267" t="s">
        <v>461</v>
      </c>
      <c r="D223" s="267" t="s">
        <v>284</v>
      </c>
      <c r="E223" s="268" t="s">
        <v>2621</v>
      </c>
      <c r="F223" s="269" t="s">
        <v>2622</v>
      </c>
      <c r="G223" s="270" t="s">
        <v>1924</v>
      </c>
      <c r="H223" s="271">
        <v>2</v>
      </c>
      <c r="I223" s="272"/>
      <c r="J223" s="273">
        <f>ROUND(I223*H223,2)</f>
        <v>0</v>
      </c>
      <c r="K223" s="269" t="s">
        <v>1</v>
      </c>
      <c r="L223" s="274"/>
      <c r="M223" s="275" t="s">
        <v>1</v>
      </c>
      <c r="N223" s="276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982</v>
      </c>
      <c r="AT223" s="237" t="s">
        <v>284</v>
      </c>
      <c r="AU223" s="237" t="s">
        <v>193</v>
      </c>
      <c r="AY223" s="17" t="s">
        <v>171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982</v>
      </c>
      <c r="BM223" s="237" t="s">
        <v>2643</v>
      </c>
    </row>
    <row r="224" s="2" customFormat="1" ht="33" customHeight="1">
      <c r="A224" s="38"/>
      <c r="B224" s="39"/>
      <c r="C224" s="267" t="s">
        <v>467</v>
      </c>
      <c r="D224" s="267" t="s">
        <v>284</v>
      </c>
      <c r="E224" s="268" t="s">
        <v>2624</v>
      </c>
      <c r="F224" s="269" t="s">
        <v>2625</v>
      </c>
      <c r="G224" s="270" t="s">
        <v>1924</v>
      </c>
      <c r="H224" s="271">
        <v>2</v>
      </c>
      <c r="I224" s="272"/>
      <c r="J224" s="273">
        <f>ROUND(I224*H224,2)</f>
        <v>0</v>
      </c>
      <c r="K224" s="269" t="s">
        <v>1</v>
      </c>
      <c r="L224" s="274"/>
      <c r="M224" s="275" t="s">
        <v>1</v>
      </c>
      <c r="N224" s="276" t="s">
        <v>41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982</v>
      </c>
      <c r="AT224" s="237" t="s">
        <v>284</v>
      </c>
      <c r="AU224" s="237" t="s">
        <v>193</v>
      </c>
      <c r="AY224" s="17" t="s">
        <v>171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982</v>
      </c>
      <c r="BM224" s="237" t="s">
        <v>2644</v>
      </c>
    </row>
    <row r="225" s="2" customFormat="1" ht="24.15" customHeight="1">
      <c r="A225" s="38"/>
      <c r="B225" s="39"/>
      <c r="C225" s="226" t="s">
        <v>472</v>
      </c>
      <c r="D225" s="226" t="s">
        <v>173</v>
      </c>
      <c r="E225" s="227" t="s">
        <v>2645</v>
      </c>
      <c r="F225" s="228" t="s">
        <v>2646</v>
      </c>
      <c r="G225" s="229" t="s">
        <v>492</v>
      </c>
      <c r="H225" s="230">
        <v>2</v>
      </c>
      <c r="I225" s="231"/>
      <c r="J225" s="232">
        <f>ROUND(I225*H225,2)</f>
        <v>0</v>
      </c>
      <c r="K225" s="228" t="s">
        <v>177</v>
      </c>
      <c r="L225" s="44"/>
      <c r="M225" s="233" t="s">
        <v>1</v>
      </c>
      <c r="N225" s="234" t="s">
        <v>41</v>
      </c>
      <c r="O225" s="91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272</v>
      </c>
      <c r="AT225" s="237" t="s">
        <v>173</v>
      </c>
      <c r="AU225" s="237" t="s">
        <v>193</v>
      </c>
      <c r="AY225" s="17" t="s">
        <v>171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83</v>
      </c>
      <c r="BK225" s="238">
        <f>ROUND(I225*H225,2)</f>
        <v>0</v>
      </c>
      <c r="BL225" s="17" t="s">
        <v>272</v>
      </c>
      <c r="BM225" s="237" t="s">
        <v>2647</v>
      </c>
    </row>
    <row r="226" s="2" customFormat="1">
      <c r="A226" s="38"/>
      <c r="B226" s="39"/>
      <c r="C226" s="40"/>
      <c r="D226" s="239" t="s">
        <v>180</v>
      </c>
      <c r="E226" s="40"/>
      <c r="F226" s="240" t="s">
        <v>2648</v>
      </c>
      <c r="G226" s="40"/>
      <c r="H226" s="40"/>
      <c r="I226" s="241"/>
      <c r="J226" s="40"/>
      <c r="K226" s="40"/>
      <c r="L226" s="44"/>
      <c r="M226" s="242"/>
      <c r="N226" s="243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180</v>
      </c>
      <c r="AU226" s="17" t="s">
        <v>193</v>
      </c>
    </row>
    <row r="227" s="2" customFormat="1" ht="21.75" customHeight="1">
      <c r="A227" s="38"/>
      <c r="B227" s="39"/>
      <c r="C227" s="267" t="s">
        <v>478</v>
      </c>
      <c r="D227" s="267" t="s">
        <v>284</v>
      </c>
      <c r="E227" s="268" t="s">
        <v>2649</v>
      </c>
      <c r="F227" s="269" t="s">
        <v>2650</v>
      </c>
      <c r="G227" s="270" t="s">
        <v>1924</v>
      </c>
      <c r="H227" s="271">
        <v>2</v>
      </c>
      <c r="I227" s="272"/>
      <c r="J227" s="273">
        <f>ROUND(I227*H227,2)</f>
        <v>0</v>
      </c>
      <c r="K227" s="269" t="s">
        <v>1</v>
      </c>
      <c r="L227" s="274"/>
      <c r="M227" s="275" t="s">
        <v>1</v>
      </c>
      <c r="N227" s="276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982</v>
      </c>
      <c r="AT227" s="237" t="s">
        <v>284</v>
      </c>
      <c r="AU227" s="237" t="s">
        <v>193</v>
      </c>
      <c r="AY227" s="17" t="s">
        <v>171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982</v>
      </c>
      <c r="BM227" s="237" t="s">
        <v>2651</v>
      </c>
    </row>
    <row r="228" s="14" customFormat="1">
      <c r="A228" s="14"/>
      <c r="B228" s="255"/>
      <c r="C228" s="256"/>
      <c r="D228" s="246" t="s">
        <v>182</v>
      </c>
      <c r="E228" s="257" t="s">
        <v>1</v>
      </c>
      <c r="F228" s="258" t="s">
        <v>85</v>
      </c>
      <c r="G228" s="256"/>
      <c r="H228" s="259">
        <v>2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182</v>
      </c>
      <c r="AU228" s="265" t="s">
        <v>193</v>
      </c>
      <c r="AV228" s="14" t="s">
        <v>85</v>
      </c>
      <c r="AW228" s="14" t="s">
        <v>34</v>
      </c>
      <c r="AX228" s="14" t="s">
        <v>83</v>
      </c>
      <c r="AY228" s="265" t="s">
        <v>171</v>
      </c>
    </row>
    <row r="229" s="2" customFormat="1" ht="24.15" customHeight="1">
      <c r="A229" s="38"/>
      <c r="B229" s="39"/>
      <c r="C229" s="267" t="s">
        <v>483</v>
      </c>
      <c r="D229" s="267" t="s">
        <v>284</v>
      </c>
      <c r="E229" s="268" t="s">
        <v>2621</v>
      </c>
      <c r="F229" s="269" t="s">
        <v>2622</v>
      </c>
      <c r="G229" s="270" t="s">
        <v>1924</v>
      </c>
      <c r="H229" s="271">
        <v>2</v>
      </c>
      <c r="I229" s="272"/>
      <c r="J229" s="273">
        <f>ROUND(I229*H229,2)</f>
        <v>0</v>
      </c>
      <c r="K229" s="269" t="s">
        <v>1</v>
      </c>
      <c r="L229" s="274"/>
      <c r="M229" s="275" t="s">
        <v>1</v>
      </c>
      <c r="N229" s="276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982</v>
      </c>
      <c r="AT229" s="237" t="s">
        <v>284</v>
      </c>
      <c r="AU229" s="237" t="s">
        <v>193</v>
      </c>
      <c r="AY229" s="17" t="s">
        <v>171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982</v>
      </c>
      <c r="BM229" s="237" t="s">
        <v>2652</v>
      </c>
    </row>
    <row r="230" s="2" customFormat="1" ht="33" customHeight="1">
      <c r="A230" s="38"/>
      <c r="B230" s="39"/>
      <c r="C230" s="267" t="s">
        <v>489</v>
      </c>
      <c r="D230" s="267" t="s">
        <v>284</v>
      </c>
      <c r="E230" s="268" t="s">
        <v>2624</v>
      </c>
      <c r="F230" s="269" t="s">
        <v>2625</v>
      </c>
      <c r="G230" s="270" t="s">
        <v>1924</v>
      </c>
      <c r="H230" s="271">
        <v>2</v>
      </c>
      <c r="I230" s="272"/>
      <c r="J230" s="273">
        <f>ROUND(I230*H230,2)</f>
        <v>0</v>
      </c>
      <c r="K230" s="269" t="s">
        <v>1</v>
      </c>
      <c r="L230" s="274"/>
      <c r="M230" s="275" t="s">
        <v>1</v>
      </c>
      <c r="N230" s="276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982</v>
      </c>
      <c r="AT230" s="237" t="s">
        <v>284</v>
      </c>
      <c r="AU230" s="237" t="s">
        <v>193</v>
      </c>
      <c r="AY230" s="17" t="s">
        <v>171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982</v>
      </c>
      <c r="BM230" s="237" t="s">
        <v>2653</v>
      </c>
    </row>
    <row r="231" s="2" customFormat="1" ht="24.15" customHeight="1">
      <c r="A231" s="38"/>
      <c r="B231" s="39"/>
      <c r="C231" s="226" t="s">
        <v>496</v>
      </c>
      <c r="D231" s="226" t="s">
        <v>173</v>
      </c>
      <c r="E231" s="227" t="s">
        <v>2654</v>
      </c>
      <c r="F231" s="228" t="s">
        <v>2655</v>
      </c>
      <c r="G231" s="229" t="s">
        <v>492</v>
      </c>
      <c r="H231" s="230">
        <v>2</v>
      </c>
      <c r="I231" s="231"/>
      <c r="J231" s="232">
        <f>ROUND(I231*H231,2)</f>
        <v>0</v>
      </c>
      <c r="K231" s="228" t="s">
        <v>177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272</v>
      </c>
      <c r="AT231" s="237" t="s">
        <v>173</v>
      </c>
      <c r="AU231" s="237" t="s">
        <v>193</v>
      </c>
      <c r="AY231" s="17" t="s">
        <v>171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272</v>
      </c>
      <c r="BM231" s="237" t="s">
        <v>2656</v>
      </c>
    </row>
    <row r="232" s="2" customFormat="1">
      <c r="A232" s="38"/>
      <c r="B232" s="39"/>
      <c r="C232" s="40"/>
      <c r="D232" s="239" t="s">
        <v>180</v>
      </c>
      <c r="E232" s="40"/>
      <c r="F232" s="240" t="s">
        <v>2657</v>
      </c>
      <c r="G232" s="40"/>
      <c r="H232" s="40"/>
      <c r="I232" s="241"/>
      <c r="J232" s="40"/>
      <c r="K232" s="40"/>
      <c r="L232" s="44"/>
      <c r="M232" s="242"/>
      <c r="N232" s="243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180</v>
      </c>
      <c r="AU232" s="17" t="s">
        <v>193</v>
      </c>
    </row>
    <row r="233" s="2" customFormat="1" ht="16.5" customHeight="1">
      <c r="A233" s="38"/>
      <c r="B233" s="39"/>
      <c r="C233" s="267" t="s">
        <v>505</v>
      </c>
      <c r="D233" s="267" t="s">
        <v>284</v>
      </c>
      <c r="E233" s="268" t="s">
        <v>2658</v>
      </c>
      <c r="F233" s="269" t="s">
        <v>2659</v>
      </c>
      <c r="G233" s="270" t="s">
        <v>1924</v>
      </c>
      <c r="H233" s="271">
        <v>1</v>
      </c>
      <c r="I233" s="272"/>
      <c r="J233" s="273">
        <f>ROUND(I233*H233,2)</f>
        <v>0</v>
      </c>
      <c r="K233" s="269" t="s">
        <v>1</v>
      </c>
      <c r="L233" s="274"/>
      <c r="M233" s="275" t="s">
        <v>1</v>
      </c>
      <c r="N233" s="276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982</v>
      </c>
      <c r="AT233" s="237" t="s">
        <v>284</v>
      </c>
      <c r="AU233" s="237" t="s">
        <v>193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982</v>
      </c>
      <c r="BM233" s="237" t="s">
        <v>2660</v>
      </c>
    </row>
    <row r="234" s="14" customFormat="1">
      <c r="A234" s="14"/>
      <c r="B234" s="255"/>
      <c r="C234" s="256"/>
      <c r="D234" s="246" t="s">
        <v>182</v>
      </c>
      <c r="E234" s="257" t="s">
        <v>1</v>
      </c>
      <c r="F234" s="258" t="s">
        <v>83</v>
      </c>
      <c r="G234" s="256"/>
      <c r="H234" s="259">
        <v>1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182</v>
      </c>
      <c r="AU234" s="265" t="s">
        <v>193</v>
      </c>
      <c r="AV234" s="14" t="s">
        <v>85</v>
      </c>
      <c r="AW234" s="14" t="s">
        <v>34</v>
      </c>
      <c r="AX234" s="14" t="s">
        <v>83</v>
      </c>
      <c r="AY234" s="265" t="s">
        <v>171</v>
      </c>
    </row>
    <row r="235" s="2" customFormat="1" ht="24.15" customHeight="1">
      <c r="A235" s="38"/>
      <c r="B235" s="39"/>
      <c r="C235" s="226" t="s">
        <v>518</v>
      </c>
      <c r="D235" s="226" t="s">
        <v>173</v>
      </c>
      <c r="E235" s="227" t="s">
        <v>2654</v>
      </c>
      <c r="F235" s="228" t="s">
        <v>2655</v>
      </c>
      <c r="G235" s="229" t="s">
        <v>492</v>
      </c>
      <c r="H235" s="230">
        <v>1</v>
      </c>
      <c r="I235" s="231"/>
      <c r="J235" s="232">
        <f>ROUND(I235*H235,2)</f>
        <v>0</v>
      </c>
      <c r="K235" s="228" t="s">
        <v>177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272</v>
      </c>
      <c r="AT235" s="237" t="s">
        <v>173</v>
      </c>
      <c r="AU235" s="237" t="s">
        <v>193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272</v>
      </c>
      <c r="BM235" s="237" t="s">
        <v>2661</v>
      </c>
    </row>
    <row r="236" s="2" customFormat="1">
      <c r="A236" s="38"/>
      <c r="B236" s="39"/>
      <c r="C236" s="40"/>
      <c r="D236" s="239" t="s">
        <v>180</v>
      </c>
      <c r="E236" s="40"/>
      <c r="F236" s="240" t="s">
        <v>2657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180</v>
      </c>
      <c r="AU236" s="17" t="s">
        <v>193</v>
      </c>
    </row>
    <row r="237" s="2" customFormat="1" ht="24.15" customHeight="1">
      <c r="A237" s="38"/>
      <c r="B237" s="39"/>
      <c r="C237" s="267" t="s">
        <v>525</v>
      </c>
      <c r="D237" s="267" t="s">
        <v>284</v>
      </c>
      <c r="E237" s="268" t="s">
        <v>2662</v>
      </c>
      <c r="F237" s="269" t="s">
        <v>2663</v>
      </c>
      <c r="G237" s="270" t="s">
        <v>1924</v>
      </c>
      <c r="H237" s="271">
        <v>9</v>
      </c>
      <c r="I237" s="272"/>
      <c r="J237" s="273">
        <f>ROUND(I237*H237,2)</f>
        <v>0</v>
      </c>
      <c r="K237" s="269" t="s">
        <v>1</v>
      </c>
      <c r="L237" s="274"/>
      <c r="M237" s="275" t="s">
        <v>1</v>
      </c>
      <c r="N237" s="276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982</v>
      </c>
      <c r="AT237" s="237" t="s">
        <v>284</v>
      </c>
      <c r="AU237" s="237" t="s">
        <v>193</v>
      </c>
      <c r="AY237" s="17" t="s">
        <v>171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83</v>
      </c>
      <c r="BK237" s="238">
        <f>ROUND(I237*H237,2)</f>
        <v>0</v>
      </c>
      <c r="BL237" s="17" t="s">
        <v>982</v>
      </c>
      <c r="BM237" s="237" t="s">
        <v>2664</v>
      </c>
    </row>
    <row r="238" s="14" customFormat="1">
      <c r="A238" s="14"/>
      <c r="B238" s="255"/>
      <c r="C238" s="256"/>
      <c r="D238" s="246" t="s">
        <v>182</v>
      </c>
      <c r="E238" s="257" t="s">
        <v>1</v>
      </c>
      <c r="F238" s="258" t="s">
        <v>225</v>
      </c>
      <c r="G238" s="256"/>
      <c r="H238" s="259">
        <v>9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182</v>
      </c>
      <c r="AU238" s="265" t="s">
        <v>193</v>
      </c>
      <c r="AV238" s="14" t="s">
        <v>85</v>
      </c>
      <c r="AW238" s="14" t="s">
        <v>34</v>
      </c>
      <c r="AX238" s="14" t="s">
        <v>83</v>
      </c>
      <c r="AY238" s="265" t="s">
        <v>171</v>
      </c>
    </row>
    <row r="239" s="2" customFormat="1" ht="24.15" customHeight="1">
      <c r="A239" s="38"/>
      <c r="B239" s="39"/>
      <c r="C239" s="267" t="s">
        <v>533</v>
      </c>
      <c r="D239" s="267" t="s">
        <v>284</v>
      </c>
      <c r="E239" s="268" t="s">
        <v>2665</v>
      </c>
      <c r="F239" s="269" t="s">
        <v>2666</v>
      </c>
      <c r="G239" s="270" t="s">
        <v>1924</v>
      </c>
      <c r="H239" s="271">
        <v>67</v>
      </c>
      <c r="I239" s="272"/>
      <c r="J239" s="273">
        <f>ROUND(I239*H239,2)</f>
        <v>0</v>
      </c>
      <c r="K239" s="269" t="s">
        <v>1</v>
      </c>
      <c r="L239" s="274"/>
      <c r="M239" s="275" t="s">
        <v>1</v>
      </c>
      <c r="N239" s="276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982</v>
      </c>
      <c r="AT239" s="237" t="s">
        <v>284</v>
      </c>
      <c r="AU239" s="237" t="s">
        <v>193</v>
      </c>
      <c r="AY239" s="17" t="s">
        <v>171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982</v>
      </c>
      <c r="BM239" s="237" t="s">
        <v>2667</v>
      </c>
    </row>
    <row r="240" s="14" customFormat="1">
      <c r="A240" s="14"/>
      <c r="B240" s="255"/>
      <c r="C240" s="256"/>
      <c r="D240" s="246" t="s">
        <v>182</v>
      </c>
      <c r="E240" s="257" t="s">
        <v>1</v>
      </c>
      <c r="F240" s="258" t="s">
        <v>624</v>
      </c>
      <c r="G240" s="256"/>
      <c r="H240" s="259">
        <v>67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182</v>
      </c>
      <c r="AU240" s="265" t="s">
        <v>193</v>
      </c>
      <c r="AV240" s="14" t="s">
        <v>85</v>
      </c>
      <c r="AW240" s="14" t="s">
        <v>34</v>
      </c>
      <c r="AX240" s="14" t="s">
        <v>83</v>
      </c>
      <c r="AY240" s="265" t="s">
        <v>171</v>
      </c>
    </row>
    <row r="241" s="2" customFormat="1" ht="24.15" customHeight="1">
      <c r="A241" s="38"/>
      <c r="B241" s="39"/>
      <c r="C241" s="267" t="s">
        <v>542</v>
      </c>
      <c r="D241" s="267" t="s">
        <v>284</v>
      </c>
      <c r="E241" s="268" t="s">
        <v>2668</v>
      </c>
      <c r="F241" s="269" t="s">
        <v>2669</v>
      </c>
      <c r="G241" s="270" t="s">
        <v>1924</v>
      </c>
      <c r="H241" s="271">
        <v>20</v>
      </c>
      <c r="I241" s="272"/>
      <c r="J241" s="273">
        <f>ROUND(I241*H241,2)</f>
        <v>0</v>
      </c>
      <c r="K241" s="269" t="s">
        <v>1</v>
      </c>
      <c r="L241" s="274"/>
      <c r="M241" s="275" t="s">
        <v>1</v>
      </c>
      <c r="N241" s="276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982</v>
      </c>
      <c r="AT241" s="237" t="s">
        <v>284</v>
      </c>
      <c r="AU241" s="237" t="s">
        <v>193</v>
      </c>
      <c r="AY241" s="17" t="s">
        <v>171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83</v>
      </c>
      <c r="BK241" s="238">
        <f>ROUND(I241*H241,2)</f>
        <v>0</v>
      </c>
      <c r="BL241" s="17" t="s">
        <v>982</v>
      </c>
      <c r="BM241" s="237" t="s">
        <v>2670</v>
      </c>
    </row>
    <row r="242" s="14" customFormat="1">
      <c r="A242" s="14"/>
      <c r="B242" s="255"/>
      <c r="C242" s="256"/>
      <c r="D242" s="246" t="s">
        <v>182</v>
      </c>
      <c r="E242" s="257" t="s">
        <v>1</v>
      </c>
      <c r="F242" s="258" t="s">
        <v>307</v>
      </c>
      <c r="G242" s="256"/>
      <c r="H242" s="259">
        <v>20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182</v>
      </c>
      <c r="AU242" s="265" t="s">
        <v>193</v>
      </c>
      <c r="AV242" s="14" t="s">
        <v>85</v>
      </c>
      <c r="AW242" s="14" t="s">
        <v>34</v>
      </c>
      <c r="AX242" s="14" t="s">
        <v>83</v>
      </c>
      <c r="AY242" s="265" t="s">
        <v>171</v>
      </c>
    </row>
    <row r="243" s="2" customFormat="1" ht="24.15" customHeight="1">
      <c r="A243" s="38"/>
      <c r="B243" s="39"/>
      <c r="C243" s="226" t="s">
        <v>547</v>
      </c>
      <c r="D243" s="226" t="s">
        <v>173</v>
      </c>
      <c r="E243" s="227" t="s">
        <v>2671</v>
      </c>
      <c r="F243" s="228" t="s">
        <v>2672</v>
      </c>
      <c r="G243" s="229" t="s">
        <v>492</v>
      </c>
      <c r="H243" s="230">
        <v>96</v>
      </c>
      <c r="I243" s="231"/>
      <c r="J243" s="232">
        <f>ROUND(I243*H243,2)</f>
        <v>0</v>
      </c>
      <c r="K243" s="228" t="s">
        <v>177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272</v>
      </c>
      <c r="AT243" s="237" t="s">
        <v>173</v>
      </c>
      <c r="AU243" s="237" t="s">
        <v>193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272</v>
      </c>
      <c r="BM243" s="237" t="s">
        <v>2673</v>
      </c>
    </row>
    <row r="244" s="2" customFormat="1">
      <c r="A244" s="38"/>
      <c r="B244" s="39"/>
      <c r="C244" s="40"/>
      <c r="D244" s="239" t="s">
        <v>180</v>
      </c>
      <c r="E244" s="40"/>
      <c r="F244" s="240" t="s">
        <v>2674</v>
      </c>
      <c r="G244" s="40"/>
      <c r="H244" s="40"/>
      <c r="I244" s="241"/>
      <c r="J244" s="40"/>
      <c r="K244" s="40"/>
      <c r="L244" s="44"/>
      <c r="M244" s="242"/>
      <c r="N244" s="24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180</v>
      </c>
      <c r="AU244" s="17" t="s">
        <v>193</v>
      </c>
    </row>
    <row r="245" s="12" customFormat="1" ht="20.88" customHeight="1">
      <c r="A245" s="12"/>
      <c r="B245" s="210"/>
      <c r="C245" s="211"/>
      <c r="D245" s="212" t="s">
        <v>75</v>
      </c>
      <c r="E245" s="224" t="s">
        <v>2675</v>
      </c>
      <c r="F245" s="224" t="s">
        <v>2676</v>
      </c>
      <c r="G245" s="211"/>
      <c r="H245" s="211"/>
      <c r="I245" s="214"/>
      <c r="J245" s="225">
        <f>BK245</f>
        <v>0</v>
      </c>
      <c r="K245" s="211"/>
      <c r="L245" s="216"/>
      <c r="M245" s="217"/>
      <c r="N245" s="218"/>
      <c r="O245" s="218"/>
      <c r="P245" s="219">
        <f>SUM(P246:P276)</f>
        <v>0</v>
      </c>
      <c r="Q245" s="218"/>
      <c r="R245" s="219">
        <f>SUM(R246:R276)</f>
        <v>0.0089200000000000008</v>
      </c>
      <c r="S245" s="218"/>
      <c r="T245" s="220">
        <f>SUM(T246:T276)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1" t="s">
        <v>85</v>
      </c>
      <c r="AT245" s="222" t="s">
        <v>75</v>
      </c>
      <c r="AU245" s="222" t="s">
        <v>85</v>
      </c>
      <c r="AY245" s="221" t="s">
        <v>171</v>
      </c>
      <c r="BK245" s="223">
        <f>SUM(BK246:BK276)</f>
        <v>0</v>
      </c>
    </row>
    <row r="246" s="2" customFormat="1" ht="16.5" customHeight="1">
      <c r="A246" s="38"/>
      <c r="B246" s="39"/>
      <c r="C246" s="267" t="s">
        <v>552</v>
      </c>
      <c r="D246" s="267" t="s">
        <v>284</v>
      </c>
      <c r="E246" s="268" t="s">
        <v>2677</v>
      </c>
      <c r="F246" s="269" t="s">
        <v>2678</v>
      </c>
      <c r="G246" s="270" t="s">
        <v>438</v>
      </c>
      <c r="H246" s="271">
        <v>22</v>
      </c>
      <c r="I246" s="272"/>
      <c r="J246" s="273">
        <f>ROUND(I246*H246,2)</f>
        <v>0</v>
      </c>
      <c r="K246" s="269" t="s">
        <v>177</v>
      </c>
      <c r="L246" s="274"/>
      <c r="M246" s="275" t="s">
        <v>1</v>
      </c>
      <c r="N246" s="276" t="s">
        <v>41</v>
      </c>
      <c r="O246" s="91"/>
      <c r="P246" s="235">
        <f>O246*H246</f>
        <v>0</v>
      </c>
      <c r="Q246" s="235">
        <v>0.00012999999999999999</v>
      </c>
      <c r="R246" s="235">
        <f>Q246*H246</f>
        <v>0.0028599999999999997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220</v>
      </c>
      <c r="AT246" s="237" t="s">
        <v>284</v>
      </c>
      <c r="AU246" s="237" t="s">
        <v>193</v>
      </c>
      <c r="AY246" s="17" t="s">
        <v>171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178</v>
      </c>
      <c r="BM246" s="237" t="s">
        <v>2679</v>
      </c>
    </row>
    <row r="247" s="14" customFormat="1">
      <c r="A247" s="14"/>
      <c r="B247" s="255"/>
      <c r="C247" s="256"/>
      <c r="D247" s="246" t="s">
        <v>182</v>
      </c>
      <c r="E247" s="257" t="s">
        <v>1</v>
      </c>
      <c r="F247" s="258" t="s">
        <v>321</v>
      </c>
      <c r="G247" s="256"/>
      <c r="H247" s="259">
        <v>22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182</v>
      </c>
      <c r="AU247" s="265" t="s">
        <v>193</v>
      </c>
      <c r="AV247" s="14" t="s">
        <v>85</v>
      </c>
      <c r="AW247" s="14" t="s">
        <v>34</v>
      </c>
      <c r="AX247" s="14" t="s">
        <v>83</v>
      </c>
      <c r="AY247" s="265" t="s">
        <v>171</v>
      </c>
    </row>
    <row r="248" s="2" customFormat="1" ht="16.5" customHeight="1">
      <c r="A248" s="38"/>
      <c r="B248" s="39"/>
      <c r="C248" s="267" t="s">
        <v>560</v>
      </c>
      <c r="D248" s="267" t="s">
        <v>284</v>
      </c>
      <c r="E248" s="268" t="s">
        <v>2680</v>
      </c>
      <c r="F248" s="269" t="s">
        <v>2681</v>
      </c>
      <c r="G248" s="270" t="s">
        <v>438</v>
      </c>
      <c r="H248" s="271">
        <v>15</v>
      </c>
      <c r="I248" s="272"/>
      <c r="J248" s="273">
        <f>ROUND(I248*H248,2)</f>
        <v>0</v>
      </c>
      <c r="K248" s="269" t="s">
        <v>177</v>
      </c>
      <c r="L248" s="274"/>
      <c r="M248" s="275" t="s">
        <v>1</v>
      </c>
      <c r="N248" s="276" t="s">
        <v>41</v>
      </c>
      <c r="O248" s="91"/>
      <c r="P248" s="235">
        <f>O248*H248</f>
        <v>0</v>
      </c>
      <c r="Q248" s="235">
        <v>0.00038999999999999999</v>
      </c>
      <c r="R248" s="235">
        <f>Q248*H248</f>
        <v>0.0058500000000000002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220</v>
      </c>
      <c r="AT248" s="237" t="s">
        <v>284</v>
      </c>
      <c r="AU248" s="237" t="s">
        <v>193</v>
      </c>
      <c r="AY248" s="17" t="s">
        <v>171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83</v>
      </c>
      <c r="BK248" s="238">
        <f>ROUND(I248*H248,2)</f>
        <v>0</v>
      </c>
      <c r="BL248" s="17" t="s">
        <v>178</v>
      </c>
      <c r="BM248" s="237" t="s">
        <v>2682</v>
      </c>
    </row>
    <row r="249" s="14" customFormat="1">
      <c r="A249" s="14"/>
      <c r="B249" s="255"/>
      <c r="C249" s="256"/>
      <c r="D249" s="246" t="s">
        <v>182</v>
      </c>
      <c r="E249" s="257" t="s">
        <v>1</v>
      </c>
      <c r="F249" s="258" t="s">
        <v>266</v>
      </c>
      <c r="G249" s="256"/>
      <c r="H249" s="259">
        <v>15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182</v>
      </c>
      <c r="AU249" s="265" t="s">
        <v>193</v>
      </c>
      <c r="AV249" s="14" t="s">
        <v>85</v>
      </c>
      <c r="AW249" s="14" t="s">
        <v>34</v>
      </c>
      <c r="AX249" s="14" t="s">
        <v>83</v>
      </c>
      <c r="AY249" s="265" t="s">
        <v>171</v>
      </c>
    </row>
    <row r="250" s="2" customFormat="1" ht="24.15" customHeight="1">
      <c r="A250" s="38"/>
      <c r="B250" s="39"/>
      <c r="C250" s="226" t="s">
        <v>570</v>
      </c>
      <c r="D250" s="226" t="s">
        <v>173</v>
      </c>
      <c r="E250" s="227" t="s">
        <v>2683</v>
      </c>
      <c r="F250" s="228" t="s">
        <v>2684</v>
      </c>
      <c r="G250" s="229" t="s">
        <v>438</v>
      </c>
      <c r="H250" s="230">
        <v>37</v>
      </c>
      <c r="I250" s="231"/>
      <c r="J250" s="232">
        <f>ROUND(I250*H250,2)</f>
        <v>0</v>
      </c>
      <c r="K250" s="228" t="s">
        <v>177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272</v>
      </c>
      <c r="AT250" s="237" t="s">
        <v>173</v>
      </c>
      <c r="AU250" s="237" t="s">
        <v>193</v>
      </c>
      <c r="AY250" s="17" t="s">
        <v>171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272</v>
      </c>
      <c r="BM250" s="237" t="s">
        <v>2685</v>
      </c>
    </row>
    <row r="251" s="2" customFormat="1">
      <c r="A251" s="38"/>
      <c r="B251" s="39"/>
      <c r="C251" s="40"/>
      <c r="D251" s="239" t="s">
        <v>180</v>
      </c>
      <c r="E251" s="40"/>
      <c r="F251" s="240" t="s">
        <v>2686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180</v>
      </c>
      <c r="AU251" s="17" t="s">
        <v>193</v>
      </c>
    </row>
    <row r="252" s="2" customFormat="1" ht="24.15" customHeight="1">
      <c r="A252" s="38"/>
      <c r="B252" s="39"/>
      <c r="C252" s="267" t="s">
        <v>578</v>
      </c>
      <c r="D252" s="267" t="s">
        <v>284</v>
      </c>
      <c r="E252" s="268" t="s">
        <v>2687</v>
      </c>
      <c r="F252" s="269" t="s">
        <v>2688</v>
      </c>
      <c r="G252" s="270" t="s">
        <v>438</v>
      </c>
      <c r="H252" s="271">
        <v>3</v>
      </c>
      <c r="I252" s="272"/>
      <c r="J252" s="273">
        <f>ROUND(I252*H252,2)</f>
        <v>0</v>
      </c>
      <c r="K252" s="269" t="s">
        <v>177</v>
      </c>
      <c r="L252" s="274"/>
      <c r="M252" s="275" t="s">
        <v>1</v>
      </c>
      <c r="N252" s="276" t="s">
        <v>41</v>
      </c>
      <c r="O252" s="91"/>
      <c r="P252" s="235">
        <f>O252*H252</f>
        <v>0</v>
      </c>
      <c r="Q252" s="235">
        <v>6.9999999999999994E-05</v>
      </c>
      <c r="R252" s="235">
        <f>Q252*H252</f>
        <v>0.00020999999999999998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220</v>
      </c>
      <c r="AT252" s="237" t="s">
        <v>284</v>
      </c>
      <c r="AU252" s="237" t="s">
        <v>193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178</v>
      </c>
      <c r="BM252" s="237" t="s">
        <v>2689</v>
      </c>
    </row>
    <row r="253" s="14" customFormat="1">
      <c r="A253" s="14"/>
      <c r="B253" s="255"/>
      <c r="C253" s="256"/>
      <c r="D253" s="246" t="s">
        <v>182</v>
      </c>
      <c r="E253" s="257" t="s">
        <v>1</v>
      </c>
      <c r="F253" s="258" t="s">
        <v>193</v>
      </c>
      <c r="G253" s="256"/>
      <c r="H253" s="259">
        <v>3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182</v>
      </c>
      <c r="AU253" s="265" t="s">
        <v>193</v>
      </c>
      <c r="AV253" s="14" t="s">
        <v>85</v>
      </c>
      <c r="AW253" s="14" t="s">
        <v>34</v>
      </c>
      <c r="AX253" s="14" t="s">
        <v>83</v>
      </c>
      <c r="AY253" s="265" t="s">
        <v>171</v>
      </c>
    </row>
    <row r="254" s="2" customFormat="1" ht="24.15" customHeight="1">
      <c r="A254" s="38"/>
      <c r="B254" s="39"/>
      <c r="C254" s="226" t="s">
        <v>503</v>
      </c>
      <c r="D254" s="226" t="s">
        <v>173</v>
      </c>
      <c r="E254" s="227" t="s">
        <v>2690</v>
      </c>
      <c r="F254" s="228" t="s">
        <v>2691</v>
      </c>
      <c r="G254" s="229" t="s">
        <v>438</v>
      </c>
      <c r="H254" s="230">
        <v>3</v>
      </c>
      <c r="I254" s="231"/>
      <c r="J254" s="232">
        <f>ROUND(I254*H254,2)</f>
        <v>0</v>
      </c>
      <c r="K254" s="228" t="s">
        <v>177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272</v>
      </c>
      <c r="AT254" s="237" t="s">
        <v>173</v>
      </c>
      <c r="AU254" s="237" t="s">
        <v>193</v>
      </c>
      <c r="AY254" s="17" t="s">
        <v>171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83</v>
      </c>
      <c r="BK254" s="238">
        <f>ROUND(I254*H254,2)</f>
        <v>0</v>
      </c>
      <c r="BL254" s="17" t="s">
        <v>272</v>
      </c>
      <c r="BM254" s="237" t="s">
        <v>2692</v>
      </c>
    </row>
    <row r="255" s="2" customFormat="1">
      <c r="A255" s="38"/>
      <c r="B255" s="39"/>
      <c r="C255" s="40"/>
      <c r="D255" s="239" t="s">
        <v>180</v>
      </c>
      <c r="E255" s="40"/>
      <c r="F255" s="240" t="s">
        <v>2693</v>
      </c>
      <c r="G255" s="40"/>
      <c r="H255" s="40"/>
      <c r="I255" s="241"/>
      <c r="J255" s="40"/>
      <c r="K255" s="40"/>
      <c r="L255" s="44"/>
      <c r="M255" s="242"/>
      <c r="N255" s="243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180</v>
      </c>
      <c r="AU255" s="17" t="s">
        <v>193</v>
      </c>
    </row>
    <row r="256" s="2" customFormat="1" ht="37.8" customHeight="1">
      <c r="A256" s="38"/>
      <c r="B256" s="39"/>
      <c r="C256" s="267" t="s">
        <v>587</v>
      </c>
      <c r="D256" s="267" t="s">
        <v>284</v>
      </c>
      <c r="E256" s="268" t="s">
        <v>2694</v>
      </c>
      <c r="F256" s="269" t="s">
        <v>2695</v>
      </c>
      <c r="G256" s="270" t="s">
        <v>1924</v>
      </c>
      <c r="H256" s="271">
        <v>4</v>
      </c>
      <c r="I256" s="272"/>
      <c r="J256" s="273">
        <f>ROUND(I256*H256,2)</f>
        <v>0</v>
      </c>
      <c r="K256" s="269" t="s">
        <v>1</v>
      </c>
      <c r="L256" s="274"/>
      <c r="M256" s="275" t="s">
        <v>1</v>
      </c>
      <c r="N256" s="276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982</v>
      </c>
      <c r="AT256" s="237" t="s">
        <v>284</v>
      </c>
      <c r="AU256" s="237" t="s">
        <v>193</v>
      </c>
      <c r="AY256" s="17" t="s">
        <v>171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83</v>
      </c>
      <c r="BK256" s="238">
        <f>ROUND(I256*H256,2)</f>
        <v>0</v>
      </c>
      <c r="BL256" s="17" t="s">
        <v>982</v>
      </c>
      <c r="BM256" s="237" t="s">
        <v>2696</v>
      </c>
    </row>
    <row r="257" s="14" customFormat="1">
      <c r="A257" s="14"/>
      <c r="B257" s="255"/>
      <c r="C257" s="256"/>
      <c r="D257" s="246" t="s">
        <v>182</v>
      </c>
      <c r="E257" s="257" t="s">
        <v>1</v>
      </c>
      <c r="F257" s="258" t="s">
        <v>2697</v>
      </c>
      <c r="G257" s="256"/>
      <c r="H257" s="259">
        <v>4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182</v>
      </c>
      <c r="AU257" s="265" t="s">
        <v>193</v>
      </c>
      <c r="AV257" s="14" t="s">
        <v>85</v>
      </c>
      <c r="AW257" s="14" t="s">
        <v>34</v>
      </c>
      <c r="AX257" s="14" t="s">
        <v>83</v>
      </c>
      <c r="AY257" s="265" t="s">
        <v>171</v>
      </c>
    </row>
    <row r="258" s="2" customFormat="1" ht="24.15" customHeight="1">
      <c r="A258" s="38"/>
      <c r="B258" s="39"/>
      <c r="C258" s="226" t="s">
        <v>595</v>
      </c>
      <c r="D258" s="226" t="s">
        <v>173</v>
      </c>
      <c r="E258" s="227" t="s">
        <v>2698</v>
      </c>
      <c r="F258" s="228" t="s">
        <v>2699</v>
      </c>
      <c r="G258" s="229" t="s">
        <v>492</v>
      </c>
      <c r="H258" s="230">
        <v>4</v>
      </c>
      <c r="I258" s="231"/>
      <c r="J258" s="232">
        <f>ROUND(I258*H258,2)</f>
        <v>0</v>
      </c>
      <c r="K258" s="228" t="s">
        <v>177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272</v>
      </c>
      <c r="AT258" s="237" t="s">
        <v>173</v>
      </c>
      <c r="AU258" s="237" t="s">
        <v>193</v>
      </c>
      <c r="AY258" s="17" t="s">
        <v>171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83</v>
      </c>
      <c r="BK258" s="238">
        <f>ROUND(I258*H258,2)</f>
        <v>0</v>
      </c>
      <c r="BL258" s="17" t="s">
        <v>272</v>
      </c>
      <c r="BM258" s="237" t="s">
        <v>2700</v>
      </c>
    </row>
    <row r="259" s="2" customFormat="1">
      <c r="A259" s="38"/>
      <c r="B259" s="39"/>
      <c r="C259" s="40"/>
      <c r="D259" s="239" t="s">
        <v>180</v>
      </c>
      <c r="E259" s="40"/>
      <c r="F259" s="240" t="s">
        <v>2701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180</v>
      </c>
      <c r="AU259" s="17" t="s">
        <v>193</v>
      </c>
    </row>
    <row r="260" s="2" customFormat="1" ht="24.15" customHeight="1">
      <c r="A260" s="38"/>
      <c r="B260" s="39"/>
      <c r="C260" s="267" t="s">
        <v>601</v>
      </c>
      <c r="D260" s="267" t="s">
        <v>284</v>
      </c>
      <c r="E260" s="268" t="s">
        <v>2702</v>
      </c>
      <c r="F260" s="269" t="s">
        <v>2703</v>
      </c>
      <c r="G260" s="270" t="s">
        <v>1924</v>
      </c>
      <c r="H260" s="271">
        <v>110</v>
      </c>
      <c r="I260" s="272"/>
      <c r="J260" s="273">
        <f>ROUND(I260*H260,2)</f>
        <v>0</v>
      </c>
      <c r="K260" s="269" t="s">
        <v>1</v>
      </c>
      <c r="L260" s="274"/>
      <c r="M260" s="275" t="s">
        <v>1</v>
      </c>
      <c r="N260" s="276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982</v>
      </c>
      <c r="AT260" s="237" t="s">
        <v>284</v>
      </c>
      <c r="AU260" s="237" t="s">
        <v>193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982</v>
      </c>
      <c r="BM260" s="237" t="s">
        <v>2704</v>
      </c>
    </row>
    <row r="261" s="14" customFormat="1">
      <c r="A261" s="14"/>
      <c r="B261" s="255"/>
      <c r="C261" s="256"/>
      <c r="D261" s="246" t="s">
        <v>182</v>
      </c>
      <c r="E261" s="257" t="s">
        <v>1</v>
      </c>
      <c r="F261" s="258" t="s">
        <v>2705</v>
      </c>
      <c r="G261" s="256"/>
      <c r="H261" s="259">
        <v>110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182</v>
      </c>
      <c r="AU261" s="265" t="s">
        <v>193</v>
      </c>
      <c r="AV261" s="14" t="s">
        <v>85</v>
      </c>
      <c r="AW261" s="14" t="s">
        <v>34</v>
      </c>
      <c r="AX261" s="14" t="s">
        <v>83</v>
      </c>
      <c r="AY261" s="265" t="s">
        <v>171</v>
      </c>
    </row>
    <row r="262" s="2" customFormat="1" ht="16.5" customHeight="1">
      <c r="A262" s="38"/>
      <c r="B262" s="39"/>
      <c r="C262" s="226" t="s">
        <v>606</v>
      </c>
      <c r="D262" s="226" t="s">
        <v>173</v>
      </c>
      <c r="E262" s="227" t="s">
        <v>2706</v>
      </c>
      <c r="F262" s="228" t="s">
        <v>2707</v>
      </c>
      <c r="G262" s="229" t="s">
        <v>492</v>
      </c>
      <c r="H262" s="230">
        <v>110</v>
      </c>
      <c r="I262" s="231"/>
      <c r="J262" s="232">
        <f>ROUND(I262*H262,2)</f>
        <v>0</v>
      </c>
      <c r="K262" s="228" t="s">
        <v>177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272</v>
      </c>
      <c r="AT262" s="237" t="s">
        <v>173</v>
      </c>
      <c r="AU262" s="237" t="s">
        <v>193</v>
      </c>
      <c r="AY262" s="17" t="s">
        <v>171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272</v>
      </c>
      <c r="BM262" s="237" t="s">
        <v>2708</v>
      </c>
    </row>
    <row r="263" s="2" customFormat="1">
      <c r="A263" s="38"/>
      <c r="B263" s="39"/>
      <c r="C263" s="40"/>
      <c r="D263" s="239" t="s">
        <v>180</v>
      </c>
      <c r="E263" s="40"/>
      <c r="F263" s="240" t="s">
        <v>2709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180</v>
      </c>
      <c r="AU263" s="17" t="s">
        <v>193</v>
      </c>
    </row>
    <row r="264" s="2" customFormat="1" ht="24.15" customHeight="1">
      <c r="A264" s="38"/>
      <c r="B264" s="39"/>
      <c r="C264" s="267" t="s">
        <v>615</v>
      </c>
      <c r="D264" s="267" t="s">
        <v>284</v>
      </c>
      <c r="E264" s="268" t="s">
        <v>2710</v>
      </c>
      <c r="F264" s="269" t="s">
        <v>2711</v>
      </c>
      <c r="G264" s="270" t="s">
        <v>1924</v>
      </c>
      <c r="H264" s="271">
        <v>67</v>
      </c>
      <c r="I264" s="272"/>
      <c r="J264" s="273">
        <f>ROUND(I264*H264,2)</f>
        <v>0</v>
      </c>
      <c r="K264" s="269" t="s">
        <v>1</v>
      </c>
      <c r="L264" s="274"/>
      <c r="M264" s="275" t="s">
        <v>1</v>
      </c>
      <c r="N264" s="276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982</v>
      </c>
      <c r="AT264" s="237" t="s">
        <v>284</v>
      </c>
      <c r="AU264" s="237" t="s">
        <v>193</v>
      </c>
      <c r="AY264" s="17" t="s">
        <v>171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982</v>
      </c>
      <c r="BM264" s="237" t="s">
        <v>2712</v>
      </c>
    </row>
    <row r="265" s="14" customFormat="1">
      <c r="A265" s="14"/>
      <c r="B265" s="255"/>
      <c r="C265" s="256"/>
      <c r="D265" s="246" t="s">
        <v>182</v>
      </c>
      <c r="E265" s="257" t="s">
        <v>1</v>
      </c>
      <c r="F265" s="258" t="s">
        <v>2713</v>
      </c>
      <c r="G265" s="256"/>
      <c r="H265" s="259">
        <v>39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182</v>
      </c>
      <c r="AU265" s="265" t="s">
        <v>193</v>
      </c>
      <c r="AV265" s="14" t="s">
        <v>85</v>
      </c>
      <c r="AW265" s="14" t="s">
        <v>34</v>
      </c>
      <c r="AX265" s="14" t="s">
        <v>76</v>
      </c>
      <c r="AY265" s="265" t="s">
        <v>171</v>
      </c>
    </row>
    <row r="266" s="14" customFormat="1">
      <c r="A266" s="14"/>
      <c r="B266" s="255"/>
      <c r="C266" s="256"/>
      <c r="D266" s="246" t="s">
        <v>182</v>
      </c>
      <c r="E266" s="257" t="s">
        <v>1</v>
      </c>
      <c r="F266" s="258" t="s">
        <v>2714</v>
      </c>
      <c r="G266" s="256"/>
      <c r="H266" s="259">
        <v>67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182</v>
      </c>
      <c r="AU266" s="265" t="s">
        <v>193</v>
      </c>
      <c r="AV266" s="14" t="s">
        <v>85</v>
      </c>
      <c r="AW266" s="14" t="s">
        <v>34</v>
      </c>
      <c r="AX266" s="14" t="s">
        <v>83</v>
      </c>
      <c r="AY266" s="265" t="s">
        <v>171</v>
      </c>
    </row>
    <row r="267" s="2" customFormat="1" ht="24.15" customHeight="1">
      <c r="A267" s="38"/>
      <c r="B267" s="39"/>
      <c r="C267" s="226" t="s">
        <v>624</v>
      </c>
      <c r="D267" s="226" t="s">
        <v>173</v>
      </c>
      <c r="E267" s="227" t="s">
        <v>2715</v>
      </c>
      <c r="F267" s="228" t="s">
        <v>2716</v>
      </c>
      <c r="G267" s="229" t="s">
        <v>492</v>
      </c>
      <c r="H267" s="230">
        <v>67</v>
      </c>
      <c r="I267" s="231"/>
      <c r="J267" s="232">
        <f>ROUND(I267*H267,2)</f>
        <v>0</v>
      </c>
      <c r="K267" s="228" t="s">
        <v>177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272</v>
      </c>
      <c r="AT267" s="237" t="s">
        <v>173</v>
      </c>
      <c r="AU267" s="237" t="s">
        <v>193</v>
      </c>
      <c r="AY267" s="17" t="s">
        <v>171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272</v>
      </c>
      <c r="BM267" s="237" t="s">
        <v>2717</v>
      </c>
    </row>
    <row r="268" s="2" customFormat="1">
      <c r="A268" s="38"/>
      <c r="B268" s="39"/>
      <c r="C268" s="40"/>
      <c r="D268" s="239" t="s">
        <v>180</v>
      </c>
      <c r="E268" s="40"/>
      <c r="F268" s="240" t="s">
        <v>2718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180</v>
      </c>
      <c r="AU268" s="17" t="s">
        <v>193</v>
      </c>
    </row>
    <row r="269" s="2" customFormat="1" ht="16.5" customHeight="1">
      <c r="A269" s="38"/>
      <c r="B269" s="39"/>
      <c r="C269" s="267" t="s">
        <v>630</v>
      </c>
      <c r="D269" s="267" t="s">
        <v>284</v>
      </c>
      <c r="E269" s="268" t="s">
        <v>2719</v>
      </c>
      <c r="F269" s="269" t="s">
        <v>2720</v>
      </c>
      <c r="G269" s="270" t="s">
        <v>1924</v>
      </c>
      <c r="H269" s="271">
        <v>92</v>
      </c>
      <c r="I269" s="272"/>
      <c r="J269" s="273">
        <f>ROUND(I269*H269,2)</f>
        <v>0</v>
      </c>
      <c r="K269" s="269" t="s">
        <v>1</v>
      </c>
      <c r="L269" s="274"/>
      <c r="M269" s="275" t="s">
        <v>1</v>
      </c>
      <c r="N269" s="276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982</v>
      </c>
      <c r="AT269" s="237" t="s">
        <v>284</v>
      </c>
      <c r="AU269" s="237" t="s">
        <v>193</v>
      </c>
      <c r="AY269" s="17" t="s">
        <v>171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83</v>
      </c>
      <c r="BK269" s="238">
        <f>ROUND(I269*H269,2)</f>
        <v>0</v>
      </c>
      <c r="BL269" s="17" t="s">
        <v>982</v>
      </c>
      <c r="BM269" s="237" t="s">
        <v>2721</v>
      </c>
    </row>
    <row r="270" s="14" customFormat="1">
      <c r="A270" s="14"/>
      <c r="B270" s="255"/>
      <c r="C270" s="256"/>
      <c r="D270" s="246" t="s">
        <v>182</v>
      </c>
      <c r="E270" s="257" t="s">
        <v>1</v>
      </c>
      <c r="F270" s="258" t="s">
        <v>764</v>
      </c>
      <c r="G270" s="256"/>
      <c r="H270" s="259">
        <v>92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182</v>
      </c>
      <c r="AU270" s="265" t="s">
        <v>193</v>
      </c>
      <c r="AV270" s="14" t="s">
        <v>85</v>
      </c>
      <c r="AW270" s="14" t="s">
        <v>34</v>
      </c>
      <c r="AX270" s="14" t="s">
        <v>83</v>
      </c>
      <c r="AY270" s="265" t="s">
        <v>171</v>
      </c>
    </row>
    <row r="271" s="2" customFormat="1" ht="24.15" customHeight="1">
      <c r="A271" s="38"/>
      <c r="B271" s="39"/>
      <c r="C271" s="226" t="s">
        <v>635</v>
      </c>
      <c r="D271" s="226" t="s">
        <v>173</v>
      </c>
      <c r="E271" s="227" t="s">
        <v>2722</v>
      </c>
      <c r="F271" s="228" t="s">
        <v>2723</v>
      </c>
      <c r="G271" s="229" t="s">
        <v>492</v>
      </c>
      <c r="H271" s="230">
        <v>92</v>
      </c>
      <c r="I271" s="231"/>
      <c r="J271" s="232">
        <f>ROUND(I271*H271,2)</f>
        <v>0</v>
      </c>
      <c r="K271" s="228" t="s">
        <v>177</v>
      </c>
      <c r="L271" s="44"/>
      <c r="M271" s="233" t="s">
        <v>1</v>
      </c>
      <c r="N271" s="234" t="s">
        <v>41</v>
      </c>
      <c r="O271" s="91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272</v>
      </c>
      <c r="AT271" s="237" t="s">
        <v>173</v>
      </c>
      <c r="AU271" s="237" t="s">
        <v>193</v>
      </c>
      <c r="AY271" s="17" t="s">
        <v>171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83</v>
      </c>
      <c r="BK271" s="238">
        <f>ROUND(I271*H271,2)</f>
        <v>0</v>
      </c>
      <c r="BL271" s="17" t="s">
        <v>272</v>
      </c>
      <c r="BM271" s="237" t="s">
        <v>2724</v>
      </c>
    </row>
    <row r="272" s="2" customFormat="1">
      <c r="A272" s="38"/>
      <c r="B272" s="39"/>
      <c r="C272" s="40"/>
      <c r="D272" s="239" t="s">
        <v>180</v>
      </c>
      <c r="E272" s="40"/>
      <c r="F272" s="240" t="s">
        <v>2725</v>
      </c>
      <c r="G272" s="40"/>
      <c r="H272" s="40"/>
      <c r="I272" s="241"/>
      <c r="J272" s="40"/>
      <c r="K272" s="40"/>
      <c r="L272" s="44"/>
      <c r="M272" s="242"/>
      <c r="N272" s="243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180</v>
      </c>
      <c r="AU272" s="17" t="s">
        <v>193</v>
      </c>
    </row>
    <row r="273" s="2" customFormat="1" ht="16.5" customHeight="1">
      <c r="A273" s="38"/>
      <c r="B273" s="39"/>
      <c r="C273" s="267" t="s">
        <v>640</v>
      </c>
      <c r="D273" s="267" t="s">
        <v>284</v>
      </c>
      <c r="E273" s="268" t="s">
        <v>2726</v>
      </c>
      <c r="F273" s="269" t="s">
        <v>2727</v>
      </c>
      <c r="G273" s="270" t="s">
        <v>2342</v>
      </c>
      <c r="H273" s="271">
        <v>4</v>
      </c>
      <c r="I273" s="272"/>
      <c r="J273" s="273">
        <f>ROUND(I273*H273,2)</f>
        <v>0</v>
      </c>
      <c r="K273" s="269" t="s">
        <v>1</v>
      </c>
      <c r="L273" s="274"/>
      <c r="M273" s="275" t="s">
        <v>1</v>
      </c>
      <c r="N273" s="276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982</v>
      </c>
      <c r="AT273" s="237" t="s">
        <v>284</v>
      </c>
      <c r="AU273" s="237" t="s">
        <v>193</v>
      </c>
      <c r="AY273" s="17" t="s">
        <v>171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83</v>
      </c>
      <c r="BK273" s="238">
        <f>ROUND(I273*H273,2)</f>
        <v>0</v>
      </c>
      <c r="BL273" s="17" t="s">
        <v>982</v>
      </c>
      <c r="BM273" s="237" t="s">
        <v>2728</v>
      </c>
    </row>
    <row r="274" s="14" customFormat="1">
      <c r="A274" s="14"/>
      <c r="B274" s="255"/>
      <c r="C274" s="256"/>
      <c r="D274" s="246" t="s">
        <v>182</v>
      </c>
      <c r="E274" s="257" t="s">
        <v>1</v>
      </c>
      <c r="F274" s="258" t="s">
        <v>178</v>
      </c>
      <c r="G274" s="256"/>
      <c r="H274" s="259">
        <v>4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182</v>
      </c>
      <c r="AU274" s="265" t="s">
        <v>193</v>
      </c>
      <c r="AV274" s="14" t="s">
        <v>85</v>
      </c>
      <c r="AW274" s="14" t="s">
        <v>34</v>
      </c>
      <c r="AX274" s="14" t="s">
        <v>83</v>
      </c>
      <c r="AY274" s="265" t="s">
        <v>171</v>
      </c>
    </row>
    <row r="275" s="2" customFormat="1" ht="16.5" customHeight="1">
      <c r="A275" s="38"/>
      <c r="B275" s="39"/>
      <c r="C275" s="226" t="s">
        <v>645</v>
      </c>
      <c r="D275" s="226" t="s">
        <v>173</v>
      </c>
      <c r="E275" s="227" t="s">
        <v>2729</v>
      </c>
      <c r="F275" s="228" t="s">
        <v>2730</v>
      </c>
      <c r="G275" s="229" t="s">
        <v>492</v>
      </c>
      <c r="H275" s="230">
        <v>4</v>
      </c>
      <c r="I275" s="231"/>
      <c r="J275" s="232">
        <f>ROUND(I275*H275,2)</f>
        <v>0</v>
      </c>
      <c r="K275" s="228" t="s">
        <v>177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272</v>
      </c>
      <c r="AT275" s="237" t="s">
        <v>173</v>
      </c>
      <c r="AU275" s="237" t="s">
        <v>193</v>
      </c>
      <c r="AY275" s="17" t="s">
        <v>171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83</v>
      </c>
      <c r="BK275" s="238">
        <f>ROUND(I275*H275,2)</f>
        <v>0</v>
      </c>
      <c r="BL275" s="17" t="s">
        <v>272</v>
      </c>
      <c r="BM275" s="237" t="s">
        <v>2731</v>
      </c>
    </row>
    <row r="276" s="2" customFormat="1">
      <c r="A276" s="38"/>
      <c r="B276" s="39"/>
      <c r="C276" s="40"/>
      <c r="D276" s="239" t="s">
        <v>180</v>
      </c>
      <c r="E276" s="40"/>
      <c r="F276" s="240" t="s">
        <v>2732</v>
      </c>
      <c r="G276" s="40"/>
      <c r="H276" s="40"/>
      <c r="I276" s="241"/>
      <c r="J276" s="40"/>
      <c r="K276" s="40"/>
      <c r="L276" s="44"/>
      <c r="M276" s="242"/>
      <c r="N276" s="24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180</v>
      </c>
      <c r="AU276" s="17" t="s">
        <v>193</v>
      </c>
    </row>
    <row r="277" s="12" customFormat="1" ht="20.88" customHeight="1">
      <c r="A277" s="12"/>
      <c r="B277" s="210"/>
      <c r="C277" s="211"/>
      <c r="D277" s="212" t="s">
        <v>75</v>
      </c>
      <c r="E277" s="224" t="s">
        <v>2733</v>
      </c>
      <c r="F277" s="224" t="s">
        <v>2734</v>
      </c>
      <c r="G277" s="211"/>
      <c r="H277" s="211"/>
      <c r="I277" s="214"/>
      <c r="J277" s="225">
        <f>BK277</f>
        <v>0</v>
      </c>
      <c r="K277" s="211"/>
      <c r="L277" s="216"/>
      <c r="M277" s="217"/>
      <c r="N277" s="218"/>
      <c r="O277" s="218"/>
      <c r="P277" s="219">
        <f>SUM(P278:P322)</f>
        <v>0</v>
      </c>
      <c r="Q277" s="218"/>
      <c r="R277" s="219">
        <f>SUM(R278:R322)</f>
        <v>0</v>
      </c>
      <c r="S277" s="218"/>
      <c r="T277" s="220">
        <f>SUM(T278:T322)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21" t="s">
        <v>85</v>
      </c>
      <c r="AT277" s="222" t="s">
        <v>75</v>
      </c>
      <c r="AU277" s="222" t="s">
        <v>85</v>
      </c>
      <c r="AY277" s="221" t="s">
        <v>171</v>
      </c>
      <c r="BK277" s="223">
        <f>SUM(BK278:BK322)</f>
        <v>0</v>
      </c>
    </row>
    <row r="278" s="2" customFormat="1" ht="16.5" customHeight="1">
      <c r="A278" s="38"/>
      <c r="B278" s="39"/>
      <c r="C278" s="267" t="s">
        <v>655</v>
      </c>
      <c r="D278" s="267" t="s">
        <v>284</v>
      </c>
      <c r="E278" s="268" t="s">
        <v>2735</v>
      </c>
      <c r="F278" s="269" t="s">
        <v>2736</v>
      </c>
      <c r="G278" s="270" t="s">
        <v>438</v>
      </c>
      <c r="H278" s="271">
        <v>16</v>
      </c>
      <c r="I278" s="272"/>
      <c r="J278" s="273">
        <f>ROUND(I278*H278,2)</f>
        <v>0</v>
      </c>
      <c r="K278" s="269" t="s">
        <v>1</v>
      </c>
      <c r="L278" s="274"/>
      <c r="M278" s="275" t="s">
        <v>1</v>
      </c>
      <c r="N278" s="276" t="s">
        <v>41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982</v>
      </c>
      <c r="AT278" s="237" t="s">
        <v>284</v>
      </c>
      <c r="AU278" s="237" t="s">
        <v>193</v>
      </c>
      <c r="AY278" s="17" t="s">
        <v>171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83</v>
      </c>
      <c r="BK278" s="238">
        <f>ROUND(I278*H278,2)</f>
        <v>0</v>
      </c>
      <c r="BL278" s="17" t="s">
        <v>982</v>
      </c>
      <c r="BM278" s="237" t="s">
        <v>2737</v>
      </c>
    </row>
    <row r="279" s="14" customFormat="1">
      <c r="A279" s="14"/>
      <c r="B279" s="255"/>
      <c r="C279" s="256"/>
      <c r="D279" s="246" t="s">
        <v>182</v>
      </c>
      <c r="E279" s="257" t="s">
        <v>1</v>
      </c>
      <c r="F279" s="258" t="s">
        <v>272</v>
      </c>
      <c r="G279" s="256"/>
      <c r="H279" s="259">
        <v>16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182</v>
      </c>
      <c r="AU279" s="265" t="s">
        <v>193</v>
      </c>
      <c r="AV279" s="14" t="s">
        <v>85</v>
      </c>
      <c r="AW279" s="14" t="s">
        <v>34</v>
      </c>
      <c r="AX279" s="14" t="s">
        <v>83</v>
      </c>
      <c r="AY279" s="265" t="s">
        <v>171</v>
      </c>
    </row>
    <row r="280" s="2" customFormat="1" ht="33" customHeight="1">
      <c r="A280" s="38"/>
      <c r="B280" s="39"/>
      <c r="C280" s="226" t="s">
        <v>660</v>
      </c>
      <c r="D280" s="226" t="s">
        <v>173</v>
      </c>
      <c r="E280" s="227" t="s">
        <v>2738</v>
      </c>
      <c r="F280" s="228" t="s">
        <v>2739</v>
      </c>
      <c r="G280" s="229" t="s">
        <v>438</v>
      </c>
      <c r="H280" s="230">
        <v>16</v>
      </c>
      <c r="I280" s="231"/>
      <c r="J280" s="232">
        <f>ROUND(I280*H280,2)</f>
        <v>0</v>
      </c>
      <c r="K280" s="228" t="s">
        <v>177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272</v>
      </c>
      <c r="AT280" s="237" t="s">
        <v>173</v>
      </c>
      <c r="AU280" s="237" t="s">
        <v>193</v>
      </c>
      <c r="AY280" s="17" t="s">
        <v>171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272</v>
      </c>
      <c r="BM280" s="237" t="s">
        <v>2740</v>
      </c>
    </row>
    <row r="281" s="2" customFormat="1">
      <c r="A281" s="38"/>
      <c r="B281" s="39"/>
      <c r="C281" s="40"/>
      <c r="D281" s="239" t="s">
        <v>180</v>
      </c>
      <c r="E281" s="40"/>
      <c r="F281" s="240" t="s">
        <v>2741</v>
      </c>
      <c r="G281" s="40"/>
      <c r="H281" s="40"/>
      <c r="I281" s="241"/>
      <c r="J281" s="40"/>
      <c r="K281" s="40"/>
      <c r="L281" s="44"/>
      <c r="M281" s="242"/>
      <c r="N281" s="243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180</v>
      </c>
      <c r="AU281" s="17" t="s">
        <v>193</v>
      </c>
    </row>
    <row r="282" s="2" customFormat="1" ht="16.5" customHeight="1">
      <c r="A282" s="38"/>
      <c r="B282" s="39"/>
      <c r="C282" s="267" t="s">
        <v>666</v>
      </c>
      <c r="D282" s="267" t="s">
        <v>284</v>
      </c>
      <c r="E282" s="268" t="s">
        <v>2742</v>
      </c>
      <c r="F282" s="269" t="s">
        <v>2743</v>
      </c>
      <c r="G282" s="270" t="s">
        <v>438</v>
      </c>
      <c r="H282" s="271">
        <v>90</v>
      </c>
      <c r="I282" s="272"/>
      <c r="J282" s="273">
        <f>ROUND(I282*H282,2)</f>
        <v>0</v>
      </c>
      <c r="K282" s="269" t="s">
        <v>1</v>
      </c>
      <c r="L282" s="274"/>
      <c r="M282" s="275" t="s">
        <v>1</v>
      </c>
      <c r="N282" s="276" t="s">
        <v>41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982</v>
      </c>
      <c r="AT282" s="237" t="s">
        <v>284</v>
      </c>
      <c r="AU282" s="237" t="s">
        <v>193</v>
      </c>
      <c r="AY282" s="17" t="s">
        <v>171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83</v>
      </c>
      <c r="BK282" s="238">
        <f>ROUND(I282*H282,2)</f>
        <v>0</v>
      </c>
      <c r="BL282" s="17" t="s">
        <v>982</v>
      </c>
      <c r="BM282" s="237" t="s">
        <v>2744</v>
      </c>
    </row>
    <row r="283" s="14" customFormat="1">
      <c r="A283" s="14"/>
      <c r="B283" s="255"/>
      <c r="C283" s="256"/>
      <c r="D283" s="246" t="s">
        <v>182</v>
      </c>
      <c r="E283" s="257" t="s">
        <v>1</v>
      </c>
      <c r="F283" s="258" t="s">
        <v>2745</v>
      </c>
      <c r="G283" s="256"/>
      <c r="H283" s="259">
        <v>90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182</v>
      </c>
      <c r="AU283" s="265" t="s">
        <v>193</v>
      </c>
      <c r="AV283" s="14" t="s">
        <v>85</v>
      </c>
      <c r="AW283" s="14" t="s">
        <v>34</v>
      </c>
      <c r="AX283" s="14" t="s">
        <v>83</v>
      </c>
      <c r="AY283" s="265" t="s">
        <v>171</v>
      </c>
    </row>
    <row r="284" s="2" customFormat="1" ht="33" customHeight="1">
      <c r="A284" s="38"/>
      <c r="B284" s="39"/>
      <c r="C284" s="226" t="s">
        <v>672</v>
      </c>
      <c r="D284" s="226" t="s">
        <v>173</v>
      </c>
      <c r="E284" s="227" t="s">
        <v>2746</v>
      </c>
      <c r="F284" s="228" t="s">
        <v>2747</v>
      </c>
      <c r="G284" s="229" t="s">
        <v>438</v>
      </c>
      <c r="H284" s="230">
        <v>90</v>
      </c>
      <c r="I284" s="231"/>
      <c r="J284" s="232">
        <f>ROUND(I284*H284,2)</f>
        <v>0</v>
      </c>
      <c r="K284" s="228" t="s">
        <v>177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272</v>
      </c>
      <c r="AT284" s="237" t="s">
        <v>173</v>
      </c>
      <c r="AU284" s="237" t="s">
        <v>193</v>
      </c>
      <c r="AY284" s="17" t="s">
        <v>171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272</v>
      </c>
      <c r="BM284" s="237" t="s">
        <v>2748</v>
      </c>
    </row>
    <row r="285" s="2" customFormat="1">
      <c r="A285" s="38"/>
      <c r="B285" s="39"/>
      <c r="C285" s="40"/>
      <c r="D285" s="239" t="s">
        <v>180</v>
      </c>
      <c r="E285" s="40"/>
      <c r="F285" s="240" t="s">
        <v>2749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180</v>
      </c>
      <c r="AU285" s="17" t="s">
        <v>193</v>
      </c>
    </row>
    <row r="286" s="2" customFormat="1" ht="24.15" customHeight="1">
      <c r="A286" s="38"/>
      <c r="B286" s="39"/>
      <c r="C286" s="267" t="s">
        <v>677</v>
      </c>
      <c r="D286" s="267" t="s">
        <v>284</v>
      </c>
      <c r="E286" s="268" t="s">
        <v>2750</v>
      </c>
      <c r="F286" s="269" t="s">
        <v>2751</v>
      </c>
      <c r="G286" s="270" t="s">
        <v>438</v>
      </c>
      <c r="H286" s="271">
        <v>93</v>
      </c>
      <c r="I286" s="272"/>
      <c r="J286" s="273">
        <f>ROUND(I286*H286,2)</f>
        <v>0</v>
      </c>
      <c r="K286" s="269" t="s">
        <v>1</v>
      </c>
      <c r="L286" s="274"/>
      <c r="M286" s="275" t="s">
        <v>1</v>
      </c>
      <c r="N286" s="276" t="s">
        <v>41</v>
      </c>
      <c r="O286" s="91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982</v>
      </c>
      <c r="AT286" s="237" t="s">
        <v>284</v>
      </c>
      <c r="AU286" s="237" t="s">
        <v>193</v>
      </c>
      <c r="AY286" s="17" t="s">
        <v>171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83</v>
      </c>
      <c r="BK286" s="238">
        <f>ROUND(I286*H286,2)</f>
        <v>0</v>
      </c>
      <c r="BL286" s="17" t="s">
        <v>982</v>
      </c>
      <c r="BM286" s="237" t="s">
        <v>2752</v>
      </c>
    </row>
    <row r="287" s="14" customFormat="1">
      <c r="A287" s="14"/>
      <c r="B287" s="255"/>
      <c r="C287" s="256"/>
      <c r="D287" s="246" t="s">
        <v>182</v>
      </c>
      <c r="E287" s="257" t="s">
        <v>1</v>
      </c>
      <c r="F287" s="258" t="s">
        <v>2753</v>
      </c>
      <c r="G287" s="256"/>
      <c r="H287" s="259">
        <v>76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182</v>
      </c>
      <c r="AU287" s="265" t="s">
        <v>193</v>
      </c>
      <c r="AV287" s="14" t="s">
        <v>85</v>
      </c>
      <c r="AW287" s="14" t="s">
        <v>34</v>
      </c>
      <c r="AX287" s="14" t="s">
        <v>76</v>
      </c>
      <c r="AY287" s="265" t="s">
        <v>171</v>
      </c>
    </row>
    <row r="288" s="14" customFormat="1">
      <c r="A288" s="14"/>
      <c r="B288" s="255"/>
      <c r="C288" s="256"/>
      <c r="D288" s="246" t="s">
        <v>182</v>
      </c>
      <c r="E288" s="257" t="s">
        <v>1</v>
      </c>
      <c r="F288" s="258" t="s">
        <v>2754</v>
      </c>
      <c r="G288" s="256"/>
      <c r="H288" s="259">
        <v>17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182</v>
      </c>
      <c r="AU288" s="265" t="s">
        <v>193</v>
      </c>
      <c r="AV288" s="14" t="s">
        <v>85</v>
      </c>
      <c r="AW288" s="14" t="s">
        <v>34</v>
      </c>
      <c r="AX288" s="14" t="s">
        <v>76</v>
      </c>
      <c r="AY288" s="265" t="s">
        <v>171</v>
      </c>
    </row>
    <row r="289" s="2" customFormat="1" ht="24.15" customHeight="1">
      <c r="A289" s="38"/>
      <c r="B289" s="39"/>
      <c r="C289" s="226" t="s">
        <v>681</v>
      </c>
      <c r="D289" s="226" t="s">
        <v>173</v>
      </c>
      <c r="E289" s="227" t="s">
        <v>2755</v>
      </c>
      <c r="F289" s="228" t="s">
        <v>2756</v>
      </c>
      <c r="G289" s="229" t="s">
        <v>438</v>
      </c>
      <c r="H289" s="230">
        <v>93</v>
      </c>
      <c r="I289" s="231"/>
      <c r="J289" s="232">
        <f>ROUND(I289*H289,2)</f>
        <v>0</v>
      </c>
      <c r="K289" s="228" t="s">
        <v>177</v>
      </c>
      <c r="L289" s="44"/>
      <c r="M289" s="233" t="s">
        <v>1</v>
      </c>
      <c r="N289" s="234" t="s">
        <v>41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272</v>
      </c>
      <c r="AT289" s="237" t="s">
        <v>173</v>
      </c>
      <c r="AU289" s="237" t="s">
        <v>193</v>
      </c>
      <c r="AY289" s="17" t="s">
        <v>171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83</v>
      </c>
      <c r="BK289" s="238">
        <f>ROUND(I289*H289,2)</f>
        <v>0</v>
      </c>
      <c r="BL289" s="17" t="s">
        <v>272</v>
      </c>
      <c r="BM289" s="237" t="s">
        <v>2757</v>
      </c>
    </row>
    <row r="290" s="2" customFormat="1">
      <c r="A290" s="38"/>
      <c r="B290" s="39"/>
      <c r="C290" s="40"/>
      <c r="D290" s="239" t="s">
        <v>180</v>
      </c>
      <c r="E290" s="40"/>
      <c r="F290" s="240" t="s">
        <v>2758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180</v>
      </c>
      <c r="AU290" s="17" t="s">
        <v>193</v>
      </c>
    </row>
    <row r="291" s="2" customFormat="1" ht="24.15" customHeight="1">
      <c r="A291" s="38"/>
      <c r="B291" s="39"/>
      <c r="C291" s="267" t="s">
        <v>686</v>
      </c>
      <c r="D291" s="267" t="s">
        <v>284</v>
      </c>
      <c r="E291" s="268" t="s">
        <v>2759</v>
      </c>
      <c r="F291" s="269" t="s">
        <v>2760</v>
      </c>
      <c r="G291" s="270" t="s">
        <v>438</v>
      </c>
      <c r="H291" s="271">
        <v>184</v>
      </c>
      <c r="I291" s="272"/>
      <c r="J291" s="273">
        <f>ROUND(I291*H291,2)</f>
        <v>0</v>
      </c>
      <c r="K291" s="269" t="s">
        <v>1</v>
      </c>
      <c r="L291" s="274"/>
      <c r="M291" s="275" t="s">
        <v>1</v>
      </c>
      <c r="N291" s="276" t="s">
        <v>41</v>
      </c>
      <c r="O291" s="91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982</v>
      </c>
      <c r="AT291" s="237" t="s">
        <v>284</v>
      </c>
      <c r="AU291" s="237" t="s">
        <v>193</v>
      </c>
      <c r="AY291" s="17" t="s">
        <v>171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83</v>
      </c>
      <c r="BK291" s="238">
        <f>ROUND(I291*H291,2)</f>
        <v>0</v>
      </c>
      <c r="BL291" s="17" t="s">
        <v>982</v>
      </c>
      <c r="BM291" s="237" t="s">
        <v>2761</v>
      </c>
    </row>
    <row r="292" s="14" customFormat="1">
      <c r="A292" s="14"/>
      <c r="B292" s="255"/>
      <c r="C292" s="256"/>
      <c r="D292" s="246" t="s">
        <v>182</v>
      </c>
      <c r="E292" s="257" t="s">
        <v>1</v>
      </c>
      <c r="F292" s="258" t="s">
        <v>2762</v>
      </c>
      <c r="G292" s="256"/>
      <c r="H292" s="259">
        <v>153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182</v>
      </c>
      <c r="AU292" s="265" t="s">
        <v>193</v>
      </c>
      <c r="AV292" s="14" t="s">
        <v>85</v>
      </c>
      <c r="AW292" s="14" t="s">
        <v>34</v>
      </c>
      <c r="AX292" s="14" t="s">
        <v>76</v>
      </c>
      <c r="AY292" s="265" t="s">
        <v>171</v>
      </c>
    </row>
    <row r="293" s="14" customFormat="1">
      <c r="A293" s="14"/>
      <c r="B293" s="255"/>
      <c r="C293" s="256"/>
      <c r="D293" s="246" t="s">
        <v>182</v>
      </c>
      <c r="E293" s="257" t="s">
        <v>1</v>
      </c>
      <c r="F293" s="258" t="s">
        <v>2763</v>
      </c>
      <c r="G293" s="256"/>
      <c r="H293" s="259">
        <v>31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182</v>
      </c>
      <c r="AU293" s="265" t="s">
        <v>193</v>
      </c>
      <c r="AV293" s="14" t="s">
        <v>85</v>
      </c>
      <c r="AW293" s="14" t="s">
        <v>34</v>
      </c>
      <c r="AX293" s="14" t="s">
        <v>76</v>
      </c>
      <c r="AY293" s="265" t="s">
        <v>171</v>
      </c>
    </row>
    <row r="294" s="2" customFormat="1" ht="24.15" customHeight="1">
      <c r="A294" s="38"/>
      <c r="B294" s="39"/>
      <c r="C294" s="226" t="s">
        <v>692</v>
      </c>
      <c r="D294" s="226" t="s">
        <v>173</v>
      </c>
      <c r="E294" s="227" t="s">
        <v>2764</v>
      </c>
      <c r="F294" s="228" t="s">
        <v>2765</v>
      </c>
      <c r="G294" s="229" t="s">
        <v>438</v>
      </c>
      <c r="H294" s="230">
        <v>184</v>
      </c>
      <c r="I294" s="231"/>
      <c r="J294" s="232">
        <f>ROUND(I294*H294,2)</f>
        <v>0</v>
      </c>
      <c r="K294" s="228" t="s">
        <v>177</v>
      </c>
      <c r="L294" s="44"/>
      <c r="M294" s="233" t="s">
        <v>1</v>
      </c>
      <c r="N294" s="234" t="s">
        <v>41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272</v>
      </c>
      <c r="AT294" s="237" t="s">
        <v>173</v>
      </c>
      <c r="AU294" s="237" t="s">
        <v>193</v>
      </c>
      <c r="AY294" s="17" t="s">
        <v>171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83</v>
      </c>
      <c r="BK294" s="238">
        <f>ROUND(I294*H294,2)</f>
        <v>0</v>
      </c>
      <c r="BL294" s="17" t="s">
        <v>272</v>
      </c>
      <c r="BM294" s="237" t="s">
        <v>2766</v>
      </c>
    </row>
    <row r="295" s="2" customFormat="1">
      <c r="A295" s="38"/>
      <c r="B295" s="39"/>
      <c r="C295" s="40"/>
      <c r="D295" s="239" t="s">
        <v>180</v>
      </c>
      <c r="E295" s="40"/>
      <c r="F295" s="240" t="s">
        <v>2767</v>
      </c>
      <c r="G295" s="40"/>
      <c r="H295" s="40"/>
      <c r="I295" s="241"/>
      <c r="J295" s="40"/>
      <c r="K295" s="40"/>
      <c r="L295" s="44"/>
      <c r="M295" s="242"/>
      <c r="N295" s="24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180</v>
      </c>
      <c r="AU295" s="17" t="s">
        <v>193</v>
      </c>
    </row>
    <row r="296" s="2" customFormat="1" ht="24.15" customHeight="1">
      <c r="A296" s="38"/>
      <c r="B296" s="39"/>
      <c r="C296" s="267" t="s">
        <v>699</v>
      </c>
      <c r="D296" s="267" t="s">
        <v>284</v>
      </c>
      <c r="E296" s="268" t="s">
        <v>2768</v>
      </c>
      <c r="F296" s="269" t="s">
        <v>2769</v>
      </c>
      <c r="G296" s="270" t="s">
        <v>438</v>
      </c>
      <c r="H296" s="271">
        <v>105</v>
      </c>
      <c r="I296" s="272"/>
      <c r="J296" s="273">
        <f>ROUND(I296*H296,2)</f>
        <v>0</v>
      </c>
      <c r="K296" s="269" t="s">
        <v>1</v>
      </c>
      <c r="L296" s="274"/>
      <c r="M296" s="275" t="s">
        <v>1</v>
      </c>
      <c r="N296" s="276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982</v>
      </c>
      <c r="AT296" s="237" t="s">
        <v>284</v>
      </c>
      <c r="AU296" s="237" t="s">
        <v>193</v>
      </c>
      <c r="AY296" s="17" t="s">
        <v>171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982</v>
      </c>
      <c r="BM296" s="237" t="s">
        <v>2770</v>
      </c>
    </row>
    <row r="297" s="14" customFormat="1">
      <c r="A297" s="14"/>
      <c r="B297" s="255"/>
      <c r="C297" s="256"/>
      <c r="D297" s="246" t="s">
        <v>182</v>
      </c>
      <c r="E297" s="257" t="s">
        <v>1</v>
      </c>
      <c r="F297" s="258" t="s">
        <v>2771</v>
      </c>
      <c r="G297" s="256"/>
      <c r="H297" s="259">
        <v>48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5" t="s">
        <v>182</v>
      </c>
      <c r="AU297" s="265" t="s">
        <v>193</v>
      </c>
      <c r="AV297" s="14" t="s">
        <v>85</v>
      </c>
      <c r="AW297" s="14" t="s">
        <v>34</v>
      </c>
      <c r="AX297" s="14" t="s">
        <v>76</v>
      </c>
      <c r="AY297" s="265" t="s">
        <v>171</v>
      </c>
    </row>
    <row r="298" s="14" customFormat="1">
      <c r="A298" s="14"/>
      <c r="B298" s="255"/>
      <c r="C298" s="256"/>
      <c r="D298" s="246" t="s">
        <v>182</v>
      </c>
      <c r="E298" s="257" t="s">
        <v>1</v>
      </c>
      <c r="F298" s="258" t="s">
        <v>2772</v>
      </c>
      <c r="G298" s="256"/>
      <c r="H298" s="259">
        <v>38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182</v>
      </c>
      <c r="AU298" s="265" t="s">
        <v>193</v>
      </c>
      <c r="AV298" s="14" t="s">
        <v>85</v>
      </c>
      <c r="AW298" s="14" t="s">
        <v>34</v>
      </c>
      <c r="AX298" s="14" t="s">
        <v>76</v>
      </c>
      <c r="AY298" s="265" t="s">
        <v>171</v>
      </c>
    </row>
    <row r="299" s="14" customFormat="1">
      <c r="A299" s="14"/>
      <c r="B299" s="255"/>
      <c r="C299" s="256"/>
      <c r="D299" s="246" t="s">
        <v>182</v>
      </c>
      <c r="E299" s="257" t="s">
        <v>1</v>
      </c>
      <c r="F299" s="258" t="s">
        <v>2773</v>
      </c>
      <c r="G299" s="256"/>
      <c r="H299" s="259">
        <v>19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182</v>
      </c>
      <c r="AU299" s="265" t="s">
        <v>193</v>
      </c>
      <c r="AV299" s="14" t="s">
        <v>85</v>
      </c>
      <c r="AW299" s="14" t="s">
        <v>34</v>
      </c>
      <c r="AX299" s="14" t="s">
        <v>76</v>
      </c>
      <c r="AY299" s="265" t="s">
        <v>171</v>
      </c>
    </row>
    <row r="300" s="2" customFormat="1" ht="24.15" customHeight="1">
      <c r="A300" s="38"/>
      <c r="B300" s="39"/>
      <c r="C300" s="267" t="s">
        <v>706</v>
      </c>
      <c r="D300" s="267" t="s">
        <v>284</v>
      </c>
      <c r="E300" s="268" t="s">
        <v>2774</v>
      </c>
      <c r="F300" s="269" t="s">
        <v>2775</v>
      </c>
      <c r="G300" s="270" t="s">
        <v>438</v>
      </c>
      <c r="H300" s="271">
        <v>806</v>
      </c>
      <c r="I300" s="272"/>
      <c r="J300" s="273">
        <f>ROUND(I300*H300,2)</f>
        <v>0</v>
      </c>
      <c r="K300" s="269" t="s">
        <v>1</v>
      </c>
      <c r="L300" s="274"/>
      <c r="M300" s="275" t="s">
        <v>1</v>
      </c>
      <c r="N300" s="276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982</v>
      </c>
      <c r="AT300" s="237" t="s">
        <v>284</v>
      </c>
      <c r="AU300" s="237" t="s">
        <v>193</v>
      </c>
      <c r="AY300" s="17" t="s">
        <v>171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83</v>
      </c>
      <c r="BK300" s="238">
        <f>ROUND(I300*H300,2)</f>
        <v>0</v>
      </c>
      <c r="BL300" s="17" t="s">
        <v>982</v>
      </c>
      <c r="BM300" s="237" t="s">
        <v>2776</v>
      </c>
    </row>
    <row r="301" s="14" customFormat="1">
      <c r="A301" s="14"/>
      <c r="B301" s="255"/>
      <c r="C301" s="256"/>
      <c r="D301" s="246" t="s">
        <v>182</v>
      </c>
      <c r="E301" s="257" t="s">
        <v>1</v>
      </c>
      <c r="F301" s="258" t="s">
        <v>2777</v>
      </c>
      <c r="G301" s="256"/>
      <c r="H301" s="259">
        <v>85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182</v>
      </c>
      <c r="AU301" s="265" t="s">
        <v>193</v>
      </c>
      <c r="AV301" s="14" t="s">
        <v>85</v>
      </c>
      <c r="AW301" s="14" t="s">
        <v>34</v>
      </c>
      <c r="AX301" s="14" t="s">
        <v>76</v>
      </c>
      <c r="AY301" s="265" t="s">
        <v>171</v>
      </c>
    </row>
    <row r="302" s="14" customFormat="1">
      <c r="A302" s="14"/>
      <c r="B302" s="255"/>
      <c r="C302" s="256"/>
      <c r="D302" s="246" t="s">
        <v>182</v>
      </c>
      <c r="E302" s="257" t="s">
        <v>1</v>
      </c>
      <c r="F302" s="258" t="s">
        <v>2778</v>
      </c>
      <c r="G302" s="256"/>
      <c r="H302" s="259">
        <v>591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182</v>
      </c>
      <c r="AU302" s="265" t="s">
        <v>193</v>
      </c>
      <c r="AV302" s="14" t="s">
        <v>85</v>
      </c>
      <c r="AW302" s="14" t="s">
        <v>34</v>
      </c>
      <c r="AX302" s="14" t="s">
        <v>76</v>
      </c>
      <c r="AY302" s="265" t="s">
        <v>171</v>
      </c>
    </row>
    <row r="303" s="14" customFormat="1">
      <c r="A303" s="14"/>
      <c r="B303" s="255"/>
      <c r="C303" s="256"/>
      <c r="D303" s="246" t="s">
        <v>182</v>
      </c>
      <c r="E303" s="257" t="s">
        <v>1</v>
      </c>
      <c r="F303" s="258" t="s">
        <v>2779</v>
      </c>
      <c r="G303" s="256"/>
      <c r="H303" s="259">
        <v>130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182</v>
      </c>
      <c r="AU303" s="265" t="s">
        <v>193</v>
      </c>
      <c r="AV303" s="14" t="s">
        <v>85</v>
      </c>
      <c r="AW303" s="14" t="s">
        <v>34</v>
      </c>
      <c r="AX303" s="14" t="s">
        <v>76</v>
      </c>
      <c r="AY303" s="265" t="s">
        <v>171</v>
      </c>
    </row>
    <row r="304" s="2" customFormat="1" ht="24.15" customHeight="1">
      <c r="A304" s="38"/>
      <c r="B304" s="39"/>
      <c r="C304" s="267" t="s">
        <v>711</v>
      </c>
      <c r="D304" s="267" t="s">
        <v>284</v>
      </c>
      <c r="E304" s="268" t="s">
        <v>2780</v>
      </c>
      <c r="F304" s="269" t="s">
        <v>2781</v>
      </c>
      <c r="G304" s="270" t="s">
        <v>438</v>
      </c>
      <c r="H304" s="271">
        <v>760</v>
      </c>
      <c r="I304" s="272"/>
      <c r="J304" s="273">
        <f>ROUND(I304*H304,2)</f>
        <v>0</v>
      </c>
      <c r="K304" s="269" t="s">
        <v>1</v>
      </c>
      <c r="L304" s="274"/>
      <c r="M304" s="275" t="s">
        <v>1</v>
      </c>
      <c r="N304" s="276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982</v>
      </c>
      <c r="AT304" s="237" t="s">
        <v>284</v>
      </c>
      <c r="AU304" s="237" t="s">
        <v>193</v>
      </c>
      <c r="AY304" s="17" t="s">
        <v>171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982</v>
      </c>
      <c r="BM304" s="237" t="s">
        <v>2782</v>
      </c>
    </row>
    <row r="305" s="14" customFormat="1">
      <c r="A305" s="14"/>
      <c r="B305" s="255"/>
      <c r="C305" s="256"/>
      <c r="D305" s="246" t="s">
        <v>182</v>
      </c>
      <c r="E305" s="257" t="s">
        <v>1</v>
      </c>
      <c r="F305" s="258" t="s">
        <v>2783</v>
      </c>
      <c r="G305" s="256"/>
      <c r="H305" s="259">
        <v>633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182</v>
      </c>
      <c r="AU305" s="265" t="s">
        <v>193</v>
      </c>
      <c r="AV305" s="14" t="s">
        <v>85</v>
      </c>
      <c r="AW305" s="14" t="s">
        <v>34</v>
      </c>
      <c r="AX305" s="14" t="s">
        <v>76</v>
      </c>
      <c r="AY305" s="265" t="s">
        <v>171</v>
      </c>
    </row>
    <row r="306" s="14" customFormat="1">
      <c r="A306" s="14"/>
      <c r="B306" s="255"/>
      <c r="C306" s="256"/>
      <c r="D306" s="246" t="s">
        <v>182</v>
      </c>
      <c r="E306" s="257" t="s">
        <v>1</v>
      </c>
      <c r="F306" s="258" t="s">
        <v>2784</v>
      </c>
      <c r="G306" s="256"/>
      <c r="H306" s="259">
        <v>127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182</v>
      </c>
      <c r="AU306" s="265" t="s">
        <v>193</v>
      </c>
      <c r="AV306" s="14" t="s">
        <v>85</v>
      </c>
      <c r="AW306" s="14" t="s">
        <v>34</v>
      </c>
      <c r="AX306" s="14" t="s">
        <v>76</v>
      </c>
      <c r="AY306" s="265" t="s">
        <v>171</v>
      </c>
    </row>
    <row r="307" s="2" customFormat="1" ht="24.15" customHeight="1">
      <c r="A307" s="38"/>
      <c r="B307" s="39"/>
      <c r="C307" s="226" t="s">
        <v>717</v>
      </c>
      <c r="D307" s="226" t="s">
        <v>173</v>
      </c>
      <c r="E307" s="227" t="s">
        <v>2785</v>
      </c>
      <c r="F307" s="228" t="s">
        <v>2786</v>
      </c>
      <c r="G307" s="229" t="s">
        <v>438</v>
      </c>
      <c r="H307" s="230">
        <v>1671</v>
      </c>
      <c r="I307" s="231"/>
      <c r="J307" s="232">
        <f>ROUND(I307*H307,2)</f>
        <v>0</v>
      </c>
      <c r="K307" s="228" t="s">
        <v>177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272</v>
      </c>
      <c r="AT307" s="237" t="s">
        <v>173</v>
      </c>
      <c r="AU307" s="237" t="s">
        <v>193</v>
      </c>
      <c r="AY307" s="17" t="s">
        <v>171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83</v>
      </c>
      <c r="BK307" s="238">
        <f>ROUND(I307*H307,2)</f>
        <v>0</v>
      </c>
      <c r="BL307" s="17" t="s">
        <v>272</v>
      </c>
      <c r="BM307" s="237" t="s">
        <v>2787</v>
      </c>
    </row>
    <row r="308" s="2" customFormat="1">
      <c r="A308" s="38"/>
      <c r="B308" s="39"/>
      <c r="C308" s="40"/>
      <c r="D308" s="239" t="s">
        <v>180</v>
      </c>
      <c r="E308" s="40"/>
      <c r="F308" s="240" t="s">
        <v>2788</v>
      </c>
      <c r="G308" s="40"/>
      <c r="H308" s="40"/>
      <c r="I308" s="241"/>
      <c r="J308" s="40"/>
      <c r="K308" s="40"/>
      <c r="L308" s="44"/>
      <c r="M308" s="242"/>
      <c r="N308" s="243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180</v>
      </c>
      <c r="AU308" s="17" t="s">
        <v>193</v>
      </c>
    </row>
    <row r="309" s="2" customFormat="1" ht="16.5" customHeight="1">
      <c r="A309" s="38"/>
      <c r="B309" s="39"/>
      <c r="C309" s="267" t="s">
        <v>723</v>
      </c>
      <c r="D309" s="267" t="s">
        <v>284</v>
      </c>
      <c r="E309" s="268" t="s">
        <v>2789</v>
      </c>
      <c r="F309" s="269" t="s">
        <v>2790</v>
      </c>
      <c r="G309" s="270" t="s">
        <v>438</v>
      </c>
      <c r="H309" s="271">
        <v>5</v>
      </c>
      <c r="I309" s="272"/>
      <c r="J309" s="273">
        <f>ROUND(I309*H309,2)</f>
        <v>0</v>
      </c>
      <c r="K309" s="269" t="s">
        <v>1</v>
      </c>
      <c r="L309" s="274"/>
      <c r="M309" s="275" t="s">
        <v>1</v>
      </c>
      <c r="N309" s="276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982</v>
      </c>
      <c r="AT309" s="237" t="s">
        <v>284</v>
      </c>
      <c r="AU309" s="237" t="s">
        <v>193</v>
      </c>
      <c r="AY309" s="17" t="s">
        <v>171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982</v>
      </c>
      <c r="BM309" s="237" t="s">
        <v>2791</v>
      </c>
    </row>
    <row r="310" s="14" customFormat="1">
      <c r="A310" s="14"/>
      <c r="B310" s="255"/>
      <c r="C310" s="256"/>
      <c r="D310" s="246" t="s">
        <v>182</v>
      </c>
      <c r="E310" s="257" t="s">
        <v>1</v>
      </c>
      <c r="F310" s="258" t="s">
        <v>2792</v>
      </c>
      <c r="G310" s="256"/>
      <c r="H310" s="259">
        <v>5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182</v>
      </c>
      <c r="AU310" s="265" t="s">
        <v>193</v>
      </c>
      <c r="AV310" s="14" t="s">
        <v>85</v>
      </c>
      <c r="AW310" s="14" t="s">
        <v>34</v>
      </c>
      <c r="AX310" s="14" t="s">
        <v>83</v>
      </c>
      <c r="AY310" s="265" t="s">
        <v>171</v>
      </c>
    </row>
    <row r="311" s="2" customFormat="1" ht="24.15" customHeight="1">
      <c r="A311" s="38"/>
      <c r="B311" s="39"/>
      <c r="C311" s="226" t="s">
        <v>728</v>
      </c>
      <c r="D311" s="226" t="s">
        <v>173</v>
      </c>
      <c r="E311" s="227" t="s">
        <v>2793</v>
      </c>
      <c r="F311" s="228" t="s">
        <v>2794</v>
      </c>
      <c r="G311" s="229" t="s">
        <v>438</v>
      </c>
      <c r="H311" s="230">
        <v>5</v>
      </c>
      <c r="I311" s="231"/>
      <c r="J311" s="232">
        <f>ROUND(I311*H311,2)</f>
        <v>0</v>
      </c>
      <c r="K311" s="228" t="s">
        <v>177</v>
      </c>
      <c r="L311" s="44"/>
      <c r="M311" s="233" t="s">
        <v>1</v>
      </c>
      <c r="N311" s="234" t="s">
        <v>41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272</v>
      </c>
      <c r="AT311" s="237" t="s">
        <v>173</v>
      </c>
      <c r="AU311" s="237" t="s">
        <v>193</v>
      </c>
      <c r="AY311" s="17" t="s">
        <v>171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83</v>
      </c>
      <c r="BK311" s="238">
        <f>ROUND(I311*H311,2)</f>
        <v>0</v>
      </c>
      <c r="BL311" s="17" t="s">
        <v>272</v>
      </c>
      <c r="BM311" s="237" t="s">
        <v>2795</v>
      </c>
    </row>
    <row r="312" s="2" customFormat="1">
      <c r="A312" s="38"/>
      <c r="B312" s="39"/>
      <c r="C312" s="40"/>
      <c r="D312" s="239" t="s">
        <v>180</v>
      </c>
      <c r="E312" s="40"/>
      <c r="F312" s="240" t="s">
        <v>2796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180</v>
      </c>
      <c r="AU312" s="17" t="s">
        <v>193</v>
      </c>
    </row>
    <row r="313" s="2" customFormat="1" ht="24.15" customHeight="1">
      <c r="A313" s="38"/>
      <c r="B313" s="39"/>
      <c r="C313" s="226" t="s">
        <v>732</v>
      </c>
      <c r="D313" s="226" t="s">
        <v>173</v>
      </c>
      <c r="E313" s="227" t="s">
        <v>2797</v>
      </c>
      <c r="F313" s="228" t="s">
        <v>2798</v>
      </c>
      <c r="G313" s="229" t="s">
        <v>492</v>
      </c>
      <c r="H313" s="230">
        <v>1158</v>
      </c>
      <c r="I313" s="231"/>
      <c r="J313" s="232">
        <f>ROUND(I313*H313,2)</f>
        <v>0</v>
      </c>
      <c r="K313" s="228" t="s">
        <v>177</v>
      </c>
      <c r="L313" s="44"/>
      <c r="M313" s="233" t="s">
        <v>1</v>
      </c>
      <c r="N313" s="234" t="s">
        <v>41</v>
      </c>
      <c r="O313" s="91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7" t="s">
        <v>272</v>
      </c>
      <c r="AT313" s="237" t="s">
        <v>173</v>
      </c>
      <c r="AU313" s="237" t="s">
        <v>193</v>
      </c>
      <c r="AY313" s="17" t="s">
        <v>171</v>
      </c>
      <c r="BE313" s="238">
        <f>IF(N313="základní",J313,0)</f>
        <v>0</v>
      </c>
      <c r="BF313" s="238">
        <f>IF(N313="snížená",J313,0)</f>
        <v>0</v>
      </c>
      <c r="BG313" s="238">
        <f>IF(N313="zákl. přenesená",J313,0)</f>
        <v>0</v>
      </c>
      <c r="BH313" s="238">
        <f>IF(N313="sníž. přenesená",J313,0)</f>
        <v>0</v>
      </c>
      <c r="BI313" s="238">
        <f>IF(N313="nulová",J313,0)</f>
        <v>0</v>
      </c>
      <c r="BJ313" s="17" t="s">
        <v>83</v>
      </c>
      <c r="BK313" s="238">
        <f>ROUND(I313*H313,2)</f>
        <v>0</v>
      </c>
      <c r="BL313" s="17" t="s">
        <v>272</v>
      </c>
      <c r="BM313" s="237" t="s">
        <v>2799</v>
      </c>
    </row>
    <row r="314" s="2" customFormat="1">
      <c r="A314" s="38"/>
      <c r="B314" s="39"/>
      <c r="C314" s="40"/>
      <c r="D314" s="239" t="s">
        <v>180</v>
      </c>
      <c r="E314" s="40"/>
      <c r="F314" s="240" t="s">
        <v>2800</v>
      </c>
      <c r="G314" s="40"/>
      <c r="H314" s="40"/>
      <c r="I314" s="241"/>
      <c r="J314" s="40"/>
      <c r="K314" s="40"/>
      <c r="L314" s="44"/>
      <c r="M314" s="242"/>
      <c r="N314" s="243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180</v>
      </c>
      <c r="AU314" s="17" t="s">
        <v>193</v>
      </c>
    </row>
    <row r="315" s="14" customFormat="1">
      <c r="A315" s="14"/>
      <c r="B315" s="255"/>
      <c r="C315" s="256"/>
      <c r="D315" s="246" t="s">
        <v>182</v>
      </c>
      <c r="E315" s="257" t="s">
        <v>1</v>
      </c>
      <c r="F315" s="258" t="s">
        <v>2801</v>
      </c>
      <c r="G315" s="256"/>
      <c r="H315" s="259">
        <v>828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182</v>
      </c>
      <c r="AU315" s="265" t="s">
        <v>193</v>
      </c>
      <c r="AV315" s="14" t="s">
        <v>85</v>
      </c>
      <c r="AW315" s="14" t="s">
        <v>34</v>
      </c>
      <c r="AX315" s="14" t="s">
        <v>76</v>
      </c>
      <c r="AY315" s="265" t="s">
        <v>171</v>
      </c>
    </row>
    <row r="316" s="14" customFormat="1">
      <c r="A316" s="14"/>
      <c r="B316" s="255"/>
      <c r="C316" s="256"/>
      <c r="D316" s="246" t="s">
        <v>182</v>
      </c>
      <c r="E316" s="257" t="s">
        <v>1</v>
      </c>
      <c r="F316" s="258" t="s">
        <v>2802</v>
      </c>
      <c r="G316" s="256"/>
      <c r="H316" s="259">
        <v>330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182</v>
      </c>
      <c r="AU316" s="265" t="s">
        <v>193</v>
      </c>
      <c r="AV316" s="14" t="s">
        <v>85</v>
      </c>
      <c r="AW316" s="14" t="s">
        <v>34</v>
      </c>
      <c r="AX316" s="14" t="s">
        <v>76</v>
      </c>
      <c r="AY316" s="265" t="s">
        <v>171</v>
      </c>
    </row>
    <row r="317" s="2" customFormat="1" ht="24.15" customHeight="1">
      <c r="A317" s="38"/>
      <c r="B317" s="39"/>
      <c r="C317" s="226" t="s">
        <v>739</v>
      </c>
      <c r="D317" s="226" t="s">
        <v>173</v>
      </c>
      <c r="E317" s="227" t="s">
        <v>2803</v>
      </c>
      <c r="F317" s="228" t="s">
        <v>2804</v>
      </c>
      <c r="G317" s="229" t="s">
        <v>492</v>
      </c>
      <c r="H317" s="230">
        <v>20</v>
      </c>
      <c r="I317" s="231"/>
      <c r="J317" s="232">
        <f>ROUND(I317*H317,2)</f>
        <v>0</v>
      </c>
      <c r="K317" s="228" t="s">
        <v>177</v>
      </c>
      <c r="L317" s="44"/>
      <c r="M317" s="233" t="s">
        <v>1</v>
      </c>
      <c r="N317" s="234" t="s">
        <v>41</v>
      </c>
      <c r="O317" s="91"/>
      <c r="P317" s="235">
        <f>O317*H317</f>
        <v>0</v>
      </c>
      <c r="Q317" s="235">
        <v>0</v>
      </c>
      <c r="R317" s="235">
        <f>Q317*H317</f>
        <v>0</v>
      </c>
      <c r="S317" s="235">
        <v>0</v>
      </c>
      <c r="T317" s="23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272</v>
      </c>
      <c r="AT317" s="237" t="s">
        <v>173</v>
      </c>
      <c r="AU317" s="237" t="s">
        <v>193</v>
      </c>
      <c r="AY317" s="17" t="s">
        <v>171</v>
      </c>
      <c r="BE317" s="238">
        <f>IF(N317="základní",J317,0)</f>
        <v>0</v>
      </c>
      <c r="BF317" s="238">
        <f>IF(N317="snížená",J317,0)</f>
        <v>0</v>
      </c>
      <c r="BG317" s="238">
        <f>IF(N317="zákl. přenesená",J317,0)</f>
        <v>0</v>
      </c>
      <c r="BH317" s="238">
        <f>IF(N317="sníž. přenesená",J317,0)</f>
        <v>0</v>
      </c>
      <c r="BI317" s="238">
        <f>IF(N317="nulová",J317,0)</f>
        <v>0</v>
      </c>
      <c r="BJ317" s="17" t="s">
        <v>83</v>
      </c>
      <c r="BK317" s="238">
        <f>ROUND(I317*H317,2)</f>
        <v>0</v>
      </c>
      <c r="BL317" s="17" t="s">
        <v>272</v>
      </c>
      <c r="BM317" s="237" t="s">
        <v>2805</v>
      </c>
    </row>
    <row r="318" s="2" customFormat="1">
      <c r="A318" s="38"/>
      <c r="B318" s="39"/>
      <c r="C318" s="40"/>
      <c r="D318" s="239" t="s">
        <v>180</v>
      </c>
      <c r="E318" s="40"/>
      <c r="F318" s="240" t="s">
        <v>2806</v>
      </c>
      <c r="G318" s="40"/>
      <c r="H318" s="40"/>
      <c r="I318" s="241"/>
      <c r="J318" s="40"/>
      <c r="K318" s="40"/>
      <c r="L318" s="44"/>
      <c r="M318" s="242"/>
      <c r="N318" s="24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180</v>
      </c>
      <c r="AU318" s="17" t="s">
        <v>193</v>
      </c>
    </row>
    <row r="319" s="14" customFormat="1">
      <c r="A319" s="14"/>
      <c r="B319" s="255"/>
      <c r="C319" s="256"/>
      <c r="D319" s="246" t="s">
        <v>182</v>
      </c>
      <c r="E319" s="257" t="s">
        <v>1</v>
      </c>
      <c r="F319" s="258" t="s">
        <v>2807</v>
      </c>
      <c r="G319" s="256"/>
      <c r="H319" s="259">
        <v>20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182</v>
      </c>
      <c r="AU319" s="265" t="s">
        <v>193</v>
      </c>
      <c r="AV319" s="14" t="s">
        <v>85</v>
      </c>
      <c r="AW319" s="14" t="s">
        <v>34</v>
      </c>
      <c r="AX319" s="14" t="s">
        <v>83</v>
      </c>
      <c r="AY319" s="265" t="s">
        <v>171</v>
      </c>
    </row>
    <row r="320" s="2" customFormat="1" ht="24.15" customHeight="1">
      <c r="A320" s="38"/>
      <c r="B320" s="39"/>
      <c r="C320" s="226" t="s">
        <v>741</v>
      </c>
      <c r="D320" s="226" t="s">
        <v>173</v>
      </c>
      <c r="E320" s="227" t="s">
        <v>2808</v>
      </c>
      <c r="F320" s="228" t="s">
        <v>2809</v>
      </c>
      <c r="G320" s="229" t="s">
        <v>492</v>
      </c>
      <c r="H320" s="230">
        <v>10</v>
      </c>
      <c r="I320" s="231"/>
      <c r="J320" s="232">
        <f>ROUND(I320*H320,2)</f>
        <v>0</v>
      </c>
      <c r="K320" s="228" t="s">
        <v>177</v>
      </c>
      <c r="L320" s="44"/>
      <c r="M320" s="233" t="s">
        <v>1</v>
      </c>
      <c r="N320" s="234" t="s">
        <v>41</v>
      </c>
      <c r="O320" s="91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272</v>
      </c>
      <c r="AT320" s="237" t="s">
        <v>173</v>
      </c>
      <c r="AU320" s="237" t="s">
        <v>193</v>
      </c>
      <c r="AY320" s="17" t="s">
        <v>171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83</v>
      </c>
      <c r="BK320" s="238">
        <f>ROUND(I320*H320,2)</f>
        <v>0</v>
      </c>
      <c r="BL320" s="17" t="s">
        <v>272</v>
      </c>
      <c r="BM320" s="237" t="s">
        <v>2810</v>
      </c>
    </row>
    <row r="321" s="2" customFormat="1">
      <c r="A321" s="38"/>
      <c r="B321" s="39"/>
      <c r="C321" s="40"/>
      <c r="D321" s="239" t="s">
        <v>180</v>
      </c>
      <c r="E321" s="40"/>
      <c r="F321" s="240" t="s">
        <v>2811</v>
      </c>
      <c r="G321" s="40"/>
      <c r="H321" s="40"/>
      <c r="I321" s="241"/>
      <c r="J321" s="40"/>
      <c r="K321" s="40"/>
      <c r="L321" s="44"/>
      <c r="M321" s="242"/>
      <c r="N321" s="24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180</v>
      </c>
      <c r="AU321" s="17" t="s">
        <v>193</v>
      </c>
    </row>
    <row r="322" s="14" customFormat="1">
      <c r="A322" s="14"/>
      <c r="B322" s="255"/>
      <c r="C322" s="256"/>
      <c r="D322" s="246" t="s">
        <v>182</v>
      </c>
      <c r="E322" s="257" t="s">
        <v>1</v>
      </c>
      <c r="F322" s="258" t="s">
        <v>2812</v>
      </c>
      <c r="G322" s="256"/>
      <c r="H322" s="259">
        <v>10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182</v>
      </c>
      <c r="AU322" s="265" t="s">
        <v>193</v>
      </c>
      <c r="AV322" s="14" t="s">
        <v>85</v>
      </c>
      <c r="AW322" s="14" t="s">
        <v>34</v>
      </c>
      <c r="AX322" s="14" t="s">
        <v>83</v>
      </c>
      <c r="AY322" s="265" t="s">
        <v>171</v>
      </c>
    </row>
    <row r="323" s="12" customFormat="1" ht="20.88" customHeight="1">
      <c r="A323" s="12"/>
      <c r="B323" s="210"/>
      <c r="C323" s="211"/>
      <c r="D323" s="212" t="s">
        <v>75</v>
      </c>
      <c r="E323" s="224" t="s">
        <v>2813</v>
      </c>
      <c r="F323" s="224" t="s">
        <v>2814</v>
      </c>
      <c r="G323" s="211"/>
      <c r="H323" s="211"/>
      <c r="I323" s="214"/>
      <c r="J323" s="225">
        <f>BK323</f>
        <v>0</v>
      </c>
      <c r="K323" s="211"/>
      <c r="L323" s="216"/>
      <c r="M323" s="217"/>
      <c r="N323" s="218"/>
      <c r="O323" s="218"/>
      <c r="P323" s="219">
        <f>SUM(P324:P357)</f>
        <v>0</v>
      </c>
      <c r="Q323" s="218"/>
      <c r="R323" s="219">
        <f>SUM(R324:R357)</f>
        <v>0</v>
      </c>
      <c r="S323" s="218"/>
      <c r="T323" s="220">
        <f>SUM(T324:T357)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1" t="s">
        <v>178</v>
      </c>
      <c r="AT323" s="222" t="s">
        <v>75</v>
      </c>
      <c r="AU323" s="222" t="s">
        <v>85</v>
      </c>
      <c r="AY323" s="221" t="s">
        <v>171</v>
      </c>
      <c r="BK323" s="223">
        <f>SUM(BK324:BK357)</f>
        <v>0</v>
      </c>
    </row>
    <row r="324" s="2" customFormat="1" ht="16.5" customHeight="1">
      <c r="A324" s="38"/>
      <c r="B324" s="39"/>
      <c r="C324" s="267" t="s">
        <v>747</v>
      </c>
      <c r="D324" s="267" t="s">
        <v>284</v>
      </c>
      <c r="E324" s="268" t="s">
        <v>2815</v>
      </c>
      <c r="F324" s="269" t="s">
        <v>2816</v>
      </c>
      <c r="G324" s="270" t="s">
        <v>1924</v>
      </c>
      <c r="H324" s="271">
        <v>4</v>
      </c>
      <c r="I324" s="272"/>
      <c r="J324" s="273">
        <f>ROUND(I324*H324,2)</f>
        <v>0</v>
      </c>
      <c r="K324" s="269" t="s">
        <v>1</v>
      </c>
      <c r="L324" s="274"/>
      <c r="M324" s="275" t="s">
        <v>1</v>
      </c>
      <c r="N324" s="276" t="s">
        <v>41</v>
      </c>
      <c r="O324" s="91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982</v>
      </c>
      <c r="AT324" s="237" t="s">
        <v>284</v>
      </c>
      <c r="AU324" s="237" t="s">
        <v>193</v>
      </c>
      <c r="AY324" s="17" t="s">
        <v>171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83</v>
      </c>
      <c r="BK324" s="238">
        <f>ROUND(I324*H324,2)</f>
        <v>0</v>
      </c>
      <c r="BL324" s="17" t="s">
        <v>982</v>
      </c>
      <c r="BM324" s="237" t="s">
        <v>2817</v>
      </c>
    </row>
    <row r="325" s="14" customFormat="1">
      <c r="A325" s="14"/>
      <c r="B325" s="255"/>
      <c r="C325" s="256"/>
      <c r="D325" s="246" t="s">
        <v>182</v>
      </c>
      <c r="E325" s="257" t="s">
        <v>1</v>
      </c>
      <c r="F325" s="258" t="s">
        <v>178</v>
      </c>
      <c r="G325" s="256"/>
      <c r="H325" s="259">
        <v>4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182</v>
      </c>
      <c r="AU325" s="265" t="s">
        <v>193</v>
      </c>
      <c r="AV325" s="14" t="s">
        <v>85</v>
      </c>
      <c r="AW325" s="14" t="s">
        <v>34</v>
      </c>
      <c r="AX325" s="14" t="s">
        <v>83</v>
      </c>
      <c r="AY325" s="265" t="s">
        <v>171</v>
      </c>
    </row>
    <row r="326" s="2" customFormat="1" ht="16.5" customHeight="1">
      <c r="A326" s="38"/>
      <c r="B326" s="39"/>
      <c r="C326" s="267" t="s">
        <v>756</v>
      </c>
      <c r="D326" s="267" t="s">
        <v>284</v>
      </c>
      <c r="E326" s="268" t="s">
        <v>2818</v>
      </c>
      <c r="F326" s="269" t="s">
        <v>2819</v>
      </c>
      <c r="G326" s="270" t="s">
        <v>1924</v>
      </c>
      <c r="H326" s="271">
        <v>6</v>
      </c>
      <c r="I326" s="272"/>
      <c r="J326" s="273">
        <f>ROUND(I326*H326,2)</f>
        <v>0</v>
      </c>
      <c r="K326" s="269" t="s">
        <v>1</v>
      </c>
      <c r="L326" s="274"/>
      <c r="M326" s="275" t="s">
        <v>1</v>
      </c>
      <c r="N326" s="276" t="s">
        <v>41</v>
      </c>
      <c r="O326" s="91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982</v>
      </c>
      <c r="AT326" s="237" t="s">
        <v>284</v>
      </c>
      <c r="AU326" s="237" t="s">
        <v>193</v>
      </c>
      <c r="AY326" s="17" t="s">
        <v>171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982</v>
      </c>
      <c r="BM326" s="237" t="s">
        <v>2820</v>
      </c>
    </row>
    <row r="327" s="14" customFormat="1">
      <c r="A327" s="14"/>
      <c r="B327" s="255"/>
      <c r="C327" s="256"/>
      <c r="D327" s="246" t="s">
        <v>182</v>
      </c>
      <c r="E327" s="257" t="s">
        <v>1</v>
      </c>
      <c r="F327" s="258" t="s">
        <v>208</v>
      </c>
      <c r="G327" s="256"/>
      <c r="H327" s="259">
        <v>6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5" t="s">
        <v>182</v>
      </c>
      <c r="AU327" s="265" t="s">
        <v>193</v>
      </c>
      <c r="AV327" s="14" t="s">
        <v>85</v>
      </c>
      <c r="AW327" s="14" t="s">
        <v>34</v>
      </c>
      <c r="AX327" s="14" t="s">
        <v>83</v>
      </c>
      <c r="AY327" s="265" t="s">
        <v>171</v>
      </c>
    </row>
    <row r="328" s="2" customFormat="1" ht="16.5" customHeight="1">
      <c r="A328" s="38"/>
      <c r="B328" s="39"/>
      <c r="C328" s="267" t="s">
        <v>758</v>
      </c>
      <c r="D328" s="267" t="s">
        <v>284</v>
      </c>
      <c r="E328" s="268" t="s">
        <v>2821</v>
      </c>
      <c r="F328" s="269" t="s">
        <v>2822</v>
      </c>
      <c r="G328" s="270" t="s">
        <v>1924</v>
      </c>
      <c r="H328" s="271">
        <v>11</v>
      </c>
      <c r="I328" s="272"/>
      <c r="J328" s="273">
        <f>ROUND(I328*H328,2)</f>
        <v>0</v>
      </c>
      <c r="K328" s="269" t="s">
        <v>1</v>
      </c>
      <c r="L328" s="274"/>
      <c r="M328" s="275" t="s">
        <v>1</v>
      </c>
      <c r="N328" s="276" t="s">
        <v>41</v>
      </c>
      <c r="O328" s="91"/>
      <c r="P328" s="235">
        <f>O328*H328</f>
        <v>0</v>
      </c>
      <c r="Q328" s="235">
        <v>0</v>
      </c>
      <c r="R328" s="235">
        <f>Q328*H328</f>
        <v>0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982</v>
      </c>
      <c r="AT328" s="237" t="s">
        <v>284</v>
      </c>
      <c r="AU328" s="237" t="s">
        <v>193</v>
      </c>
      <c r="AY328" s="17" t="s">
        <v>171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83</v>
      </c>
      <c r="BK328" s="238">
        <f>ROUND(I328*H328,2)</f>
        <v>0</v>
      </c>
      <c r="BL328" s="17" t="s">
        <v>982</v>
      </c>
      <c r="BM328" s="237" t="s">
        <v>2823</v>
      </c>
    </row>
    <row r="329" s="14" customFormat="1">
      <c r="A329" s="14"/>
      <c r="B329" s="255"/>
      <c r="C329" s="256"/>
      <c r="D329" s="246" t="s">
        <v>182</v>
      </c>
      <c r="E329" s="257" t="s">
        <v>1</v>
      </c>
      <c r="F329" s="258" t="s">
        <v>238</v>
      </c>
      <c r="G329" s="256"/>
      <c r="H329" s="259">
        <v>11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5" t="s">
        <v>182</v>
      </c>
      <c r="AU329" s="265" t="s">
        <v>193</v>
      </c>
      <c r="AV329" s="14" t="s">
        <v>85</v>
      </c>
      <c r="AW329" s="14" t="s">
        <v>34</v>
      </c>
      <c r="AX329" s="14" t="s">
        <v>83</v>
      </c>
      <c r="AY329" s="265" t="s">
        <v>171</v>
      </c>
    </row>
    <row r="330" s="2" customFormat="1" ht="16.5" customHeight="1">
      <c r="A330" s="38"/>
      <c r="B330" s="39"/>
      <c r="C330" s="267" t="s">
        <v>764</v>
      </c>
      <c r="D330" s="267" t="s">
        <v>284</v>
      </c>
      <c r="E330" s="268" t="s">
        <v>2824</v>
      </c>
      <c r="F330" s="269" t="s">
        <v>2825</v>
      </c>
      <c r="G330" s="270" t="s">
        <v>1924</v>
      </c>
      <c r="H330" s="271">
        <v>6</v>
      </c>
      <c r="I330" s="272"/>
      <c r="J330" s="273">
        <f>ROUND(I330*H330,2)</f>
        <v>0</v>
      </c>
      <c r="K330" s="269" t="s">
        <v>1</v>
      </c>
      <c r="L330" s="274"/>
      <c r="M330" s="275" t="s">
        <v>1</v>
      </c>
      <c r="N330" s="276" t="s">
        <v>41</v>
      </c>
      <c r="O330" s="91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982</v>
      </c>
      <c r="AT330" s="237" t="s">
        <v>284</v>
      </c>
      <c r="AU330" s="237" t="s">
        <v>193</v>
      </c>
      <c r="AY330" s="17" t="s">
        <v>171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83</v>
      </c>
      <c r="BK330" s="238">
        <f>ROUND(I330*H330,2)</f>
        <v>0</v>
      </c>
      <c r="BL330" s="17" t="s">
        <v>982</v>
      </c>
      <c r="BM330" s="237" t="s">
        <v>2826</v>
      </c>
    </row>
    <row r="331" s="14" customFormat="1">
      <c r="A331" s="14"/>
      <c r="B331" s="255"/>
      <c r="C331" s="256"/>
      <c r="D331" s="246" t="s">
        <v>182</v>
      </c>
      <c r="E331" s="257" t="s">
        <v>1</v>
      </c>
      <c r="F331" s="258" t="s">
        <v>208</v>
      </c>
      <c r="G331" s="256"/>
      <c r="H331" s="259">
        <v>6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5" t="s">
        <v>182</v>
      </c>
      <c r="AU331" s="265" t="s">
        <v>193</v>
      </c>
      <c r="AV331" s="14" t="s">
        <v>85</v>
      </c>
      <c r="AW331" s="14" t="s">
        <v>34</v>
      </c>
      <c r="AX331" s="14" t="s">
        <v>83</v>
      </c>
      <c r="AY331" s="265" t="s">
        <v>171</v>
      </c>
    </row>
    <row r="332" s="2" customFormat="1" ht="37.8" customHeight="1">
      <c r="A332" s="38"/>
      <c r="B332" s="39"/>
      <c r="C332" s="226" t="s">
        <v>769</v>
      </c>
      <c r="D332" s="226" t="s">
        <v>173</v>
      </c>
      <c r="E332" s="227" t="s">
        <v>2827</v>
      </c>
      <c r="F332" s="228" t="s">
        <v>2828</v>
      </c>
      <c r="G332" s="229" t="s">
        <v>492</v>
      </c>
      <c r="H332" s="230">
        <v>27</v>
      </c>
      <c r="I332" s="231"/>
      <c r="J332" s="232">
        <f>ROUND(I332*H332,2)</f>
        <v>0</v>
      </c>
      <c r="K332" s="228" t="s">
        <v>177</v>
      </c>
      <c r="L332" s="44"/>
      <c r="M332" s="233" t="s">
        <v>1</v>
      </c>
      <c r="N332" s="234" t="s">
        <v>41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272</v>
      </c>
      <c r="AT332" s="237" t="s">
        <v>173</v>
      </c>
      <c r="AU332" s="237" t="s">
        <v>193</v>
      </c>
      <c r="AY332" s="17" t="s">
        <v>171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83</v>
      </c>
      <c r="BK332" s="238">
        <f>ROUND(I332*H332,2)</f>
        <v>0</v>
      </c>
      <c r="BL332" s="17" t="s">
        <v>272</v>
      </c>
      <c r="BM332" s="237" t="s">
        <v>2829</v>
      </c>
    </row>
    <row r="333" s="2" customFormat="1">
      <c r="A333" s="38"/>
      <c r="B333" s="39"/>
      <c r="C333" s="40"/>
      <c r="D333" s="239" t="s">
        <v>180</v>
      </c>
      <c r="E333" s="40"/>
      <c r="F333" s="240" t="s">
        <v>2830</v>
      </c>
      <c r="G333" s="40"/>
      <c r="H333" s="40"/>
      <c r="I333" s="241"/>
      <c r="J333" s="40"/>
      <c r="K333" s="40"/>
      <c r="L333" s="44"/>
      <c r="M333" s="242"/>
      <c r="N333" s="24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180</v>
      </c>
      <c r="AU333" s="17" t="s">
        <v>193</v>
      </c>
    </row>
    <row r="334" s="2" customFormat="1" ht="16.5" customHeight="1">
      <c r="A334" s="38"/>
      <c r="B334" s="39"/>
      <c r="C334" s="267" t="s">
        <v>775</v>
      </c>
      <c r="D334" s="267" t="s">
        <v>284</v>
      </c>
      <c r="E334" s="268" t="s">
        <v>2831</v>
      </c>
      <c r="F334" s="269" t="s">
        <v>2832</v>
      </c>
      <c r="G334" s="270" t="s">
        <v>1924</v>
      </c>
      <c r="H334" s="271">
        <v>3</v>
      </c>
      <c r="I334" s="272"/>
      <c r="J334" s="273">
        <f>ROUND(I334*H334,2)</f>
        <v>0</v>
      </c>
      <c r="K334" s="269" t="s">
        <v>1</v>
      </c>
      <c r="L334" s="274"/>
      <c r="M334" s="275" t="s">
        <v>1</v>
      </c>
      <c r="N334" s="276" t="s">
        <v>41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982</v>
      </c>
      <c r="AT334" s="237" t="s">
        <v>284</v>
      </c>
      <c r="AU334" s="237" t="s">
        <v>193</v>
      </c>
      <c r="AY334" s="17" t="s">
        <v>171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83</v>
      </c>
      <c r="BK334" s="238">
        <f>ROUND(I334*H334,2)</f>
        <v>0</v>
      </c>
      <c r="BL334" s="17" t="s">
        <v>982</v>
      </c>
      <c r="BM334" s="237" t="s">
        <v>2833</v>
      </c>
    </row>
    <row r="335" s="14" customFormat="1">
      <c r="A335" s="14"/>
      <c r="B335" s="255"/>
      <c r="C335" s="256"/>
      <c r="D335" s="246" t="s">
        <v>182</v>
      </c>
      <c r="E335" s="257" t="s">
        <v>1</v>
      </c>
      <c r="F335" s="258" t="s">
        <v>193</v>
      </c>
      <c r="G335" s="256"/>
      <c r="H335" s="259">
        <v>3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182</v>
      </c>
      <c r="AU335" s="265" t="s">
        <v>193</v>
      </c>
      <c r="AV335" s="14" t="s">
        <v>85</v>
      </c>
      <c r="AW335" s="14" t="s">
        <v>34</v>
      </c>
      <c r="AX335" s="14" t="s">
        <v>83</v>
      </c>
      <c r="AY335" s="265" t="s">
        <v>171</v>
      </c>
    </row>
    <row r="336" s="2" customFormat="1" ht="24.15" customHeight="1">
      <c r="A336" s="38"/>
      <c r="B336" s="39"/>
      <c r="C336" s="226" t="s">
        <v>783</v>
      </c>
      <c r="D336" s="226" t="s">
        <v>173</v>
      </c>
      <c r="E336" s="227" t="s">
        <v>2834</v>
      </c>
      <c r="F336" s="228" t="s">
        <v>2835</v>
      </c>
      <c r="G336" s="229" t="s">
        <v>492</v>
      </c>
      <c r="H336" s="230">
        <v>3</v>
      </c>
      <c r="I336" s="231"/>
      <c r="J336" s="232">
        <f>ROUND(I336*H336,2)</f>
        <v>0</v>
      </c>
      <c r="K336" s="228" t="s">
        <v>1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272</v>
      </c>
      <c r="AT336" s="237" t="s">
        <v>173</v>
      </c>
      <c r="AU336" s="237" t="s">
        <v>193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83</v>
      </c>
      <c r="BK336" s="238">
        <f>ROUND(I336*H336,2)</f>
        <v>0</v>
      </c>
      <c r="BL336" s="17" t="s">
        <v>272</v>
      </c>
      <c r="BM336" s="237" t="s">
        <v>2836</v>
      </c>
    </row>
    <row r="337" s="2" customFormat="1" ht="16.5" customHeight="1">
      <c r="A337" s="38"/>
      <c r="B337" s="39"/>
      <c r="C337" s="267" t="s">
        <v>788</v>
      </c>
      <c r="D337" s="267" t="s">
        <v>284</v>
      </c>
      <c r="E337" s="268" t="s">
        <v>2837</v>
      </c>
      <c r="F337" s="269" t="s">
        <v>2838</v>
      </c>
      <c r="G337" s="270" t="s">
        <v>1924</v>
      </c>
      <c r="H337" s="271">
        <v>4</v>
      </c>
      <c r="I337" s="272"/>
      <c r="J337" s="273">
        <f>ROUND(I337*H337,2)</f>
        <v>0</v>
      </c>
      <c r="K337" s="269" t="s">
        <v>1</v>
      </c>
      <c r="L337" s="274"/>
      <c r="M337" s="275" t="s">
        <v>1</v>
      </c>
      <c r="N337" s="276" t="s">
        <v>41</v>
      </c>
      <c r="O337" s="91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381</v>
      </c>
      <c r="AT337" s="237" t="s">
        <v>284</v>
      </c>
      <c r="AU337" s="237" t="s">
        <v>193</v>
      </c>
      <c r="AY337" s="17" t="s">
        <v>171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83</v>
      </c>
      <c r="BK337" s="238">
        <f>ROUND(I337*H337,2)</f>
        <v>0</v>
      </c>
      <c r="BL337" s="17" t="s">
        <v>272</v>
      </c>
      <c r="BM337" s="237" t="s">
        <v>2839</v>
      </c>
    </row>
    <row r="338" s="14" customFormat="1">
      <c r="A338" s="14"/>
      <c r="B338" s="255"/>
      <c r="C338" s="256"/>
      <c r="D338" s="246" t="s">
        <v>182</v>
      </c>
      <c r="E338" s="257" t="s">
        <v>1</v>
      </c>
      <c r="F338" s="258" t="s">
        <v>178</v>
      </c>
      <c r="G338" s="256"/>
      <c r="H338" s="259">
        <v>4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5" t="s">
        <v>182</v>
      </c>
      <c r="AU338" s="265" t="s">
        <v>193</v>
      </c>
      <c r="AV338" s="14" t="s">
        <v>85</v>
      </c>
      <c r="AW338" s="14" t="s">
        <v>34</v>
      </c>
      <c r="AX338" s="14" t="s">
        <v>83</v>
      </c>
      <c r="AY338" s="265" t="s">
        <v>171</v>
      </c>
    </row>
    <row r="339" s="2" customFormat="1" ht="37.8" customHeight="1">
      <c r="A339" s="38"/>
      <c r="B339" s="39"/>
      <c r="C339" s="226" t="s">
        <v>793</v>
      </c>
      <c r="D339" s="226" t="s">
        <v>173</v>
      </c>
      <c r="E339" s="227" t="s">
        <v>2840</v>
      </c>
      <c r="F339" s="228" t="s">
        <v>2841</v>
      </c>
      <c r="G339" s="229" t="s">
        <v>492</v>
      </c>
      <c r="H339" s="230">
        <v>4</v>
      </c>
      <c r="I339" s="231"/>
      <c r="J339" s="232">
        <f>ROUND(I339*H339,2)</f>
        <v>0</v>
      </c>
      <c r="K339" s="228" t="s">
        <v>177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272</v>
      </c>
      <c r="AT339" s="237" t="s">
        <v>173</v>
      </c>
      <c r="AU339" s="237" t="s">
        <v>193</v>
      </c>
      <c r="AY339" s="17" t="s">
        <v>171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83</v>
      </c>
      <c r="BK339" s="238">
        <f>ROUND(I339*H339,2)</f>
        <v>0</v>
      </c>
      <c r="BL339" s="17" t="s">
        <v>272</v>
      </c>
      <c r="BM339" s="237" t="s">
        <v>2842</v>
      </c>
    </row>
    <row r="340" s="2" customFormat="1">
      <c r="A340" s="38"/>
      <c r="B340" s="39"/>
      <c r="C340" s="40"/>
      <c r="D340" s="239" t="s">
        <v>180</v>
      </c>
      <c r="E340" s="40"/>
      <c r="F340" s="240" t="s">
        <v>2843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180</v>
      </c>
      <c r="AU340" s="17" t="s">
        <v>193</v>
      </c>
    </row>
    <row r="341" s="2" customFormat="1" ht="24.15" customHeight="1">
      <c r="A341" s="38"/>
      <c r="B341" s="39"/>
      <c r="C341" s="267" t="s">
        <v>800</v>
      </c>
      <c r="D341" s="267" t="s">
        <v>284</v>
      </c>
      <c r="E341" s="268" t="s">
        <v>2844</v>
      </c>
      <c r="F341" s="269" t="s">
        <v>2845</v>
      </c>
      <c r="G341" s="270" t="s">
        <v>1924</v>
      </c>
      <c r="H341" s="271">
        <v>6</v>
      </c>
      <c r="I341" s="272"/>
      <c r="J341" s="273">
        <f>ROUND(I341*H341,2)</f>
        <v>0</v>
      </c>
      <c r="K341" s="269" t="s">
        <v>1</v>
      </c>
      <c r="L341" s="274"/>
      <c r="M341" s="275" t="s">
        <v>1</v>
      </c>
      <c r="N341" s="276" t="s">
        <v>41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982</v>
      </c>
      <c r="AT341" s="237" t="s">
        <v>284</v>
      </c>
      <c r="AU341" s="237" t="s">
        <v>193</v>
      </c>
      <c r="AY341" s="17" t="s">
        <v>171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83</v>
      </c>
      <c r="BK341" s="238">
        <f>ROUND(I341*H341,2)</f>
        <v>0</v>
      </c>
      <c r="BL341" s="17" t="s">
        <v>982</v>
      </c>
      <c r="BM341" s="237" t="s">
        <v>2846</v>
      </c>
    </row>
    <row r="342" s="14" customFormat="1">
      <c r="A342" s="14"/>
      <c r="B342" s="255"/>
      <c r="C342" s="256"/>
      <c r="D342" s="246" t="s">
        <v>182</v>
      </c>
      <c r="E342" s="257" t="s">
        <v>1</v>
      </c>
      <c r="F342" s="258" t="s">
        <v>208</v>
      </c>
      <c r="G342" s="256"/>
      <c r="H342" s="259">
        <v>6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5" t="s">
        <v>182</v>
      </c>
      <c r="AU342" s="265" t="s">
        <v>193</v>
      </c>
      <c r="AV342" s="14" t="s">
        <v>85</v>
      </c>
      <c r="AW342" s="14" t="s">
        <v>34</v>
      </c>
      <c r="AX342" s="14" t="s">
        <v>83</v>
      </c>
      <c r="AY342" s="265" t="s">
        <v>171</v>
      </c>
    </row>
    <row r="343" s="2" customFormat="1" ht="24.15" customHeight="1">
      <c r="A343" s="38"/>
      <c r="B343" s="39"/>
      <c r="C343" s="267" t="s">
        <v>808</v>
      </c>
      <c r="D343" s="267" t="s">
        <v>284</v>
      </c>
      <c r="E343" s="268" t="s">
        <v>2847</v>
      </c>
      <c r="F343" s="269" t="s">
        <v>2848</v>
      </c>
      <c r="G343" s="270" t="s">
        <v>1924</v>
      </c>
      <c r="H343" s="271">
        <v>2</v>
      </c>
      <c r="I343" s="272"/>
      <c r="J343" s="273">
        <f>ROUND(I343*H343,2)</f>
        <v>0</v>
      </c>
      <c r="K343" s="269" t="s">
        <v>1</v>
      </c>
      <c r="L343" s="274"/>
      <c r="M343" s="275" t="s">
        <v>1</v>
      </c>
      <c r="N343" s="276" t="s">
        <v>41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982</v>
      </c>
      <c r="AT343" s="237" t="s">
        <v>284</v>
      </c>
      <c r="AU343" s="237" t="s">
        <v>193</v>
      </c>
      <c r="AY343" s="17" t="s">
        <v>171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83</v>
      </c>
      <c r="BK343" s="238">
        <f>ROUND(I343*H343,2)</f>
        <v>0</v>
      </c>
      <c r="BL343" s="17" t="s">
        <v>982</v>
      </c>
      <c r="BM343" s="237" t="s">
        <v>2849</v>
      </c>
    </row>
    <row r="344" s="14" customFormat="1">
      <c r="A344" s="14"/>
      <c r="B344" s="255"/>
      <c r="C344" s="256"/>
      <c r="D344" s="246" t="s">
        <v>182</v>
      </c>
      <c r="E344" s="257" t="s">
        <v>1</v>
      </c>
      <c r="F344" s="258" t="s">
        <v>85</v>
      </c>
      <c r="G344" s="256"/>
      <c r="H344" s="259">
        <v>2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182</v>
      </c>
      <c r="AU344" s="265" t="s">
        <v>193</v>
      </c>
      <c r="AV344" s="14" t="s">
        <v>85</v>
      </c>
      <c r="AW344" s="14" t="s">
        <v>34</v>
      </c>
      <c r="AX344" s="14" t="s">
        <v>83</v>
      </c>
      <c r="AY344" s="265" t="s">
        <v>171</v>
      </c>
    </row>
    <row r="345" s="2" customFormat="1" ht="24.15" customHeight="1">
      <c r="A345" s="38"/>
      <c r="B345" s="39"/>
      <c r="C345" s="226" t="s">
        <v>813</v>
      </c>
      <c r="D345" s="226" t="s">
        <v>173</v>
      </c>
      <c r="E345" s="227" t="s">
        <v>2850</v>
      </c>
      <c r="F345" s="228" t="s">
        <v>2851</v>
      </c>
      <c r="G345" s="229" t="s">
        <v>492</v>
      </c>
      <c r="H345" s="230">
        <v>8</v>
      </c>
      <c r="I345" s="231"/>
      <c r="J345" s="232">
        <f>ROUND(I345*H345,2)</f>
        <v>0</v>
      </c>
      <c r="K345" s="228" t="s">
        <v>177</v>
      </c>
      <c r="L345" s="44"/>
      <c r="M345" s="233" t="s">
        <v>1</v>
      </c>
      <c r="N345" s="234" t="s">
        <v>41</v>
      </c>
      <c r="O345" s="91"/>
      <c r="P345" s="235">
        <f>O345*H345</f>
        <v>0</v>
      </c>
      <c r="Q345" s="235">
        <v>0</v>
      </c>
      <c r="R345" s="235">
        <f>Q345*H345</f>
        <v>0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272</v>
      </c>
      <c r="AT345" s="237" t="s">
        <v>173</v>
      </c>
      <c r="AU345" s="237" t="s">
        <v>193</v>
      </c>
      <c r="AY345" s="17" t="s">
        <v>171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83</v>
      </c>
      <c r="BK345" s="238">
        <f>ROUND(I345*H345,2)</f>
        <v>0</v>
      </c>
      <c r="BL345" s="17" t="s">
        <v>272</v>
      </c>
      <c r="BM345" s="237" t="s">
        <v>2852</v>
      </c>
    </row>
    <row r="346" s="2" customFormat="1">
      <c r="A346" s="38"/>
      <c r="B346" s="39"/>
      <c r="C346" s="40"/>
      <c r="D346" s="239" t="s">
        <v>180</v>
      </c>
      <c r="E346" s="40"/>
      <c r="F346" s="240" t="s">
        <v>2853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180</v>
      </c>
      <c r="AU346" s="17" t="s">
        <v>193</v>
      </c>
    </row>
    <row r="347" s="2" customFormat="1" ht="24.15" customHeight="1">
      <c r="A347" s="38"/>
      <c r="B347" s="39"/>
      <c r="C347" s="267" t="s">
        <v>821</v>
      </c>
      <c r="D347" s="267" t="s">
        <v>284</v>
      </c>
      <c r="E347" s="268" t="s">
        <v>2854</v>
      </c>
      <c r="F347" s="269" t="s">
        <v>2855</v>
      </c>
      <c r="G347" s="270" t="s">
        <v>1924</v>
      </c>
      <c r="H347" s="271">
        <v>1</v>
      </c>
      <c r="I347" s="272"/>
      <c r="J347" s="273">
        <f>ROUND(I347*H347,2)</f>
        <v>0</v>
      </c>
      <c r="K347" s="269" t="s">
        <v>1</v>
      </c>
      <c r="L347" s="274"/>
      <c r="M347" s="275" t="s">
        <v>1</v>
      </c>
      <c r="N347" s="276" t="s">
        <v>41</v>
      </c>
      <c r="O347" s="91"/>
      <c r="P347" s="235">
        <f>O347*H347</f>
        <v>0</v>
      </c>
      <c r="Q347" s="235">
        <v>0</v>
      </c>
      <c r="R347" s="235">
        <f>Q347*H347</f>
        <v>0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982</v>
      </c>
      <c r="AT347" s="237" t="s">
        <v>284</v>
      </c>
      <c r="AU347" s="237" t="s">
        <v>193</v>
      </c>
      <c r="AY347" s="17" t="s">
        <v>171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83</v>
      </c>
      <c r="BK347" s="238">
        <f>ROUND(I347*H347,2)</f>
        <v>0</v>
      </c>
      <c r="BL347" s="17" t="s">
        <v>982</v>
      </c>
      <c r="BM347" s="237" t="s">
        <v>2856</v>
      </c>
    </row>
    <row r="348" s="14" customFormat="1">
      <c r="A348" s="14"/>
      <c r="B348" s="255"/>
      <c r="C348" s="256"/>
      <c r="D348" s="246" t="s">
        <v>182</v>
      </c>
      <c r="E348" s="257" t="s">
        <v>1</v>
      </c>
      <c r="F348" s="258" t="s">
        <v>83</v>
      </c>
      <c r="G348" s="256"/>
      <c r="H348" s="259">
        <v>1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182</v>
      </c>
      <c r="AU348" s="265" t="s">
        <v>193</v>
      </c>
      <c r="AV348" s="14" t="s">
        <v>85</v>
      </c>
      <c r="AW348" s="14" t="s">
        <v>34</v>
      </c>
      <c r="AX348" s="14" t="s">
        <v>83</v>
      </c>
      <c r="AY348" s="265" t="s">
        <v>171</v>
      </c>
    </row>
    <row r="349" s="2" customFormat="1" ht="33" customHeight="1">
      <c r="A349" s="38"/>
      <c r="B349" s="39"/>
      <c r="C349" s="226" t="s">
        <v>827</v>
      </c>
      <c r="D349" s="226" t="s">
        <v>173</v>
      </c>
      <c r="E349" s="227" t="s">
        <v>2857</v>
      </c>
      <c r="F349" s="228" t="s">
        <v>2858</v>
      </c>
      <c r="G349" s="229" t="s">
        <v>492</v>
      </c>
      <c r="H349" s="230">
        <v>1</v>
      </c>
      <c r="I349" s="231"/>
      <c r="J349" s="232">
        <f>ROUND(I349*H349,2)</f>
        <v>0</v>
      </c>
      <c r="K349" s="228" t="s">
        <v>177</v>
      </c>
      <c r="L349" s="44"/>
      <c r="M349" s="233" t="s">
        <v>1</v>
      </c>
      <c r="N349" s="234" t="s">
        <v>41</v>
      </c>
      <c r="O349" s="91"/>
      <c r="P349" s="235">
        <f>O349*H349</f>
        <v>0</v>
      </c>
      <c r="Q349" s="235">
        <v>0</v>
      </c>
      <c r="R349" s="235">
        <f>Q349*H349</f>
        <v>0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272</v>
      </c>
      <c r="AT349" s="237" t="s">
        <v>173</v>
      </c>
      <c r="AU349" s="237" t="s">
        <v>193</v>
      </c>
      <c r="AY349" s="17" t="s">
        <v>171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272</v>
      </c>
      <c r="BM349" s="237" t="s">
        <v>2859</v>
      </c>
    </row>
    <row r="350" s="2" customFormat="1">
      <c r="A350" s="38"/>
      <c r="B350" s="39"/>
      <c r="C350" s="40"/>
      <c r="D350" s="239" t="s">
        <v>180</v>
      </c>
      <c r="E350" s="40"/>
      <c r="F350" s="240" t="s">
        <v>2860</v>
      </c>
      <c r="G350" s="40"/>
      <c r="H350" s="40"/>
      <c r="I350" s="241"/>
      <c r="J350" s="40"/>
      <c r="K350" s="40"/>
      <c r="L350" s="44"/>
      <c r="M350" s="242"/>
      <c r="N350" s="24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180</v>
      </c>
      <c r="AU350" s="17" t="s">
        <v>193</v>
      </c>
    </row>
    <row r="351" s="2" customFormat="1" ht="24.15" customHeight="1">
      <c r="A351" s="38"/>
      <c r="B351" s="39"/>
      <c r="C351" s="226" t="s">
        <v>832</v>
      </c>
      <c r="D351" s="226" t="s">
        <v>173</v>
      </c>
      <c r="E351" s="227" t="s">
        <v>2861</v>
      </c>
      <c r="F351" s="228" t="s">
        <v>2862</v>
      </c>
      <c r="G351" s="229" t="s">
        <v>438</v>
      </c>
      <c r="H351" s="230">
        <v>1</v>
      </c>
      <c r="I351" s="231"/>
      <c r="J351" s="232">
        <f>ROUND(I351*H351,2)</f>
        <v>0</v>
      </c>
      <c r="K351" s="228" t="s">
        <v>177</v>
      </c>
      <c r="L351" s="44"/>
      <c r="M351" s="233" t="s">
        <v>1</v>
      </c>
      <c r="N351" s="234" t="s">
        <v>41</v>
      </c>
      <c r="O351" s="91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272</v>
      </c>
      <c r="AT351" s="237" t="s">
        <v>173</v>
      </c>
      <c r="AU351" s="237" t="s">
        <v>193</v>
      </c>
      <c r="AY351" s="17" t="s">
        <v>171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83</v>
      </c>
      <c r="BK351" s="238">
        <f>ROUND(I351*H351,2)</f>
        <v>0</v>
      </c>
      <c r="BL351" s="17" t="s">
        <v>272</v>
      </c>
      <c r="BM351" s="237" t="s">
        <v>2863</v>
      </c>
    </row>
    <row r="352" s="2" customFormat="1">
      <c r="A352" s="38"/>
      <c r="B352" s="39"/>
      <c r="C352" s="40"/>
      <c r="D352" s="239" t="s">
        <v>180</v>
      </c>
      <c r="E352" s="40"/>
      <c r="F352" s="240" t="s">
        <v>2864</v>
      </c>
      <c r="G352" s="40"/>
      <c r="H352" s="40"/>
      <c r="I352" s="241"/>
      <c r="J352" s="40"/>
      <c r="K352" s="40"/>
      <c r="L352" s="44"/>
      <c r="M352" s="242"/>
      <c r="N352" s="243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180</v>
      </c>
      <c r="AU352" s="17" t="s">
        <v>193</v>
      </c>
    </row>
    <row r="353" s="14" customFormat="1">
      <c r="A353" s="14"/>
      <c r="B353" s="255"/>
      <c r="C353" s="256"/>
      <c r="D353" s="246" t="s">
        <v>182</v>
      </c>
      <c r="E353" s="257" t="s">
        <v>1</v>
      </c>
      <c r="F353" s="258" t="s">
        <v>83</v>
      </c>
      <c r="G353" s="256"/>
      <c r="H353" s="259">
        <v>1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182</v>
      </c>
      <c r="AU353" s="265" t="s">
        <v>193</v>
      </c>
      <c r="AV353" s="14" t="s">
        <v>85</v>
      </c>
      <c r="AW353" s="14" t="s">
        <v>34</v>
      </c>
      <c r="AX353" s="14" t="s">
        <v>83</v>
      </c>
      <c r="AY353" s="265" t="s">
        <v>171</v>
      </c>
    </row>
    <row r="354" s="2" customFormat="1" ht="24.15" customHeight="1">
      <c r="A354" s="38"/>
      <c r="B354" s="39"/>
      <c r="C354" s="226" t="s">
        <v>837</v>
      </c>
      <c r="D354" s="226" t="s">
        <v>173</v>
      </c>
      <c r="E354" s="227" t="s">
        <v>2683</v>
      </c>
      <c r="F354" s="228" t="s">
        <v>2684</v>
      </c>
      <c r="G354" s="229" t="s">
        <v>438</v>
      </c>
      <c r="H354" s="230">
        <v>1</v>
      </c>
      <c r="I354" s="231"/>
      <c r="J354" s="232">
        <f>ROUND(I354*H354,2)</f>
        <v>0</v>
      </c>
      <c r="K354" s="228" t="s">
        <v>177</v>
      </c>
      <c r="L354" s="44"/>
      <c r="M354" s="233" t="s">
        <v>1</v>
      </c>
      <c r="N354" s="234" t="s">
        <v>41</v>
      </c>
      <c r="O354" s="91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272</v>
      </c>
      <c r="AT354" s="237" t="s">
        <v>173</v>
      </c>
      <c r="AU354" s="237" t="s">
        <v>193</v>
      </c>
      <c r="AY354" s="17" t="s">
        <v>171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83</v>
      </c>
      <c r="BK354" s="238">
        <f>ROUND(I354*H354,2)</f>
        <v>0</v>
      </c>
      <c r="BL354" s="17" t="s">
        <v>272</v>
      </c>
      <c r="BM354" s="237" t="s">
        <v>2865</v>
      </c>
    </row>
    <row r="355" s="2" customFormat="1">
      <c r="A355" s="38"/>
      <c r="B355" s="39"/>
      <c r="C355" s="40"/>
      <c r="D355" s="239" t="s">
        <v>180</v>
      </c>
      <c r="E355" s="40"/>
      <c r="F355" s="240" t="s">
        <v>2686</v>
      </c>
      <c r="G355" s="40"/>
      <c r="H355" s="40"/>
      <c r="I355" s="241"/>
      <c r="J355" s="40"/>
      <c r="K355" s="40"/>
      <c r="L355" s="44"/>
      <c r="M355" s="242"/>
      <c r="N355" s="243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180</v>
      </c>
      <c r="AU355" s="17" t="s">
        <v>193</v>
      </c>
    </row>
    <row r="356" s="2" customFormat="1" ht="33" customHeight="1">
      <c r="A356" s="38"/>
      <c r="B356" s="39"/>
      <c r="C356" s="226" t="s">
        <v>847</v>
      </c>
      <c r="D356" s="226" t="s">
        <v>173</v>
      </c>
      <c r="E356" s="227" t="s">
        <v>2866</v>
      </c>
      <c r="F356" s="228" t="s">
        <v>2867</v>
      </c>
      <c r="G356" s="229" t="s">
        <v>492</v>
      </c>
      <c r="H356" s="230">
        <v>1</v>
      </c>
      <c r="I356" s="231"/>
      <c r="J356" s="232">
        <f>ROUND(I356*H356,2)</f>
        <v>0</v>
      </c>
      <c r="K356" s="228" t="s">
        <v>177</v>
      </c>
      <c r="L356" s="44"/>
      <c r="M356" s="233" t="s">
        <v>1</v>
      </c>
      <c r="N356" s="234" t="s">
        <v>41</v>
      </c>
      <c r="O356" s="91"/>
      <c r="P356" s="235">
        <f>O356*H356</f>
        <v>0</v>
      </c>
      <c r="Q356" s="235">
        <v>0</v>
      </c>
      <c r="R356" s="235">
        <f>Q356*H356</f>
        <v>0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272</v>
      </c>
      <c r="AT356" s="237" t="s">
        <v>173</v>
      </c>
      <c r="AU356" s="237" t="s">
        <v>193</v>
      </c>
      <c r="AY356" s="17" t="s">
        <v>171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83</v>
      </c>
      <c r="BK356" s="238">
        <f>ROUND(I356*H356,2)</f>
        <v>0</v>
      </c>
      <c r="BL356" s="17" t="s">
        <v>272</v>
      </c>
      <c r="BM356" s="237" t="s">
        <v>2868</v>
      </c>
    </row>
    <row r="357" s="2" customFormat="1">
      <c r="A357" s="38"/>
      <c r="B357" s="39"/>
      <c r="C357" s="40"/>
      <c r="D357" s="239" t="s">
        <v>180</v>
      </c>
      <c r="E357" s="40"/>
      <c r="F357" s="240" t="s">
        <v>2869</v>
      </c>
      <c r="G357" s="40"/>
      <c r="H357" s="40"/>
      <c r="I357" s="241"/>
      <c r="J357" s="40"/>
      <c r="K357" s="40"/>
      <c r="L357" s="44"/>
      <c r="M357" s="242"/>
      <c r="N357" s="243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180</v>
      </c>
      <c r="AU357" s="17" t="s">
        <v>193</v>
      </c>
    </row>
    <row r="358" s="12" customFormat="1" ht="20.88" customHeight="1">
      <c r="A358" s="12"/>
      <c r="B358" s="210"/>
      <c r="C358" s="211"/>
      <c r="D358" s="212" t="s">
        <v>75</v>
      </c>
      <c r="E358" s="224" t="s">
        <v>2870</v>
      </c>
      <c r="F358" s="224" t="s">
        <v>2871</v>
      </c>
      <c r="G358" s="211"/>
      <c r="H358" s="211"/>
      <c r="I358" s="214"/>
      <c r="J358" s="225">
        <f>BK358</f>
        <v>0</v>
      </c>
      <c r="K358" s="211"/>
      <c r="L358" s="216"/>
      <c r="M358" s="217"/>
      <c r="N358" s="218"/>
      <c r="O358" s="218"/>
      <c r="P358" s="219">
        <f>SUM(P359:P390)</f>
        <v>0</v>
      </c>
      <c r="Q358" s="218"/>
      <c r="R358" s="219">
        <f>SUM(R359:R390)</f>
        <v>0.044999999999999998</v>
      </c>
      <c r="S358" s="218"/>
      <c r="T358" s="220">
        <f>SUM(T359:T390)</f>
        <v>1.01166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21" t="s">
        <v>178</v>
      </c>
      <c r="AT358" s="222" t="s">
        <v>75</v>
      </c>
      <c r="AU358" s="222" t="s">
        <v>85</v>
      </c>
      <c r="AY358" s="221" t="s">
        <v>171</v>
      </c>
      <c r="BK358" s="223">
        <f>SUM(BK359:BK390)</f>
        <v>0</v>
      </c>
    </row>
    <row r="359" s="2" customFormat="1" ht="24.15" customHeight="1">
      <c r="A359" s="38"/>
      <c r="B359" s="39"/>
      <c r="C359" s="226" t="s">
        <v>854</v>
      </c>
      <c r="D359" s="226" t="s">
        <v>173</v>
      </c>
      <c r="E359" s="227" t="s">
        <v>2872</v>
      </c>
      <c r="F359" s="228" t="s">
        <v>2873</v>
      </c>
      <c r="G359" s="229" t="s">
        <v>492</v>
      </c>
      <c r="H359" s="230">
        <v>2</v>
      </c>
      <c r="I359" s="231"/>
      <c r="J359" s="232">
        <f>ROUND(I359*H359,2)</f>
        <v>0</v>
      </c>
      <c r="K359" s="228" t="s">
        <v>177</v>
      </c>
      <c r="L359" s="44"/>
      <c r="M359" s="233" t="s">
        <v>1</v>
      </c>
      <c r="N359" s="234" t="s">
        <v>41</v>
      </c>
      <c r="O359" s="91"/>
      <c r="P359" s="235">
        <f>O359*H359</f>
        <v>0</v>
      </c>
      <c r="Q359" s="235">
        <v>0</v>
      </c>
      <c r="R359" s="235">
        <f>Q359*H359</f>
        <v>0</v>
      </c>
      <c r="S359" s="235">
        <v>0.0040000000000000001</v>
      </c>
      <c r="T359" s="236">
        <f>S359*H359</f>
        <v>0.0080000000000000002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601</v>
      </c>
      <c r="AT359" s="237" t="s">
        <v>173</v>
      </c>
      <c r="AU359" s="237" t="s">
        <v>193</v>
      </c>
      <c r="AY359" s="17" t="s">
        <v>171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83</v>
      </c>
      <c r="BK359" s="238">
        <f>ROUND(I359*H359,2)</f>
        <v>0</v>
      </c>
      <c r="BL359" s="17" t="s">
        <v>601</v>
      </c>
      <c r="BM359" s="237" t="s">
        <v>2874</v>
      </c>
    </row>
    <row r="360" s="2" customFormat="1">
      <c r="A360" s="38"/>
      <c r="B360" s="39"/>
      <c r="C360" s="40"/>
      <c r="D360" s="239" t="s">
        <v>180</v>
      </c>
      <c r="E360" s="40"/>
      <c r="F360" s="240" t="s">
        <v>2875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180</v>
      </c>
      <c r="AU360" s="17" t="s">
        <v>193</v>
      </c>
    </row>
    <row r="361" s="14" customFormat="1">
      <c r="A361" s="14"/>
      <c r="B361" s="255"/>
      <c r="C361" s="256"/>
      <c r="D361" s="246" t="s">
        <v>182</v>
      </c>
      <c r="E361" s="257" t="s">
        <v>1</v>
      </c>
      <c r="F361" s="258" t="s">
        <v>85</v>
      </c>
      <c r="G361" s="256"/>
      <c r="H361" s="259">
        <v>2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182</v>
      </c>
      <c r="AU361" s="265" t="s">
        <v>193</v>
      </c>
      <c r="AV361" s="14" t="s">
        <v>85</v>
      </c>
      <c r="AW361" s="14" t="s">
        <v>34</v>
      </c>
      <c r="AX361" s="14" t="s">
        <v>83</v>
      </c>
      <c r="AY361" s="265" t="s">
        <v>171</v>
      </c>
    </row>
    <row r="362" s="2" customFormat="1" ht="33" customHeight="1">
      <c r="A362" s="38"/>
      <c r="B362" s="39"/>
      <c r="C362" s="226" t="s">
        <v>860</v>
      </c>
      <c r="D362" s="226" t="s">
        <v>173</v>
      </c>
      <c r="E362" s="227" t="s">
        <v>2876</v>
      </c>
      <c r="F362" s="228" t="s">
        <v>2877</v>
      </c>
      <c r="G362" s="229" t="s">
        <v>492</v>
      </c>
      <c r="H362" s="230">
        <v>2</v>
      </c>
      <c r="I362" s="231"/>
      <c r="J362" s="232">
        <f>ROUND(I362*H362,2)</f>
        <v>0</v>
      </c>
      <c r="K362" s="228" t="s">
        <v>177</v>
      </c>
      <c r="L362" s="44"/>
      <c r="M362" s="233" t="s">
        <v>1</v>
      </c>
      <c r="N362" s="234" t="s">
        <v>41</v>
      </c>
      <c r="O362" s="91"/>
      <c r="P362" s="235">
        <f>O362*H362</f>
        <v>0</v>
      </c>
      <c r="Q362" s="235">
        <v>0</v>
      </c>
      <c r="R362" s="235">
        <f>Q362*H362</f>
        <v>0</v>
      </c>
      <c r="S362" s="235">
        <v>0.0080000000000000002</v>
      </c>
      <c r="T362" s="236">
        <f>S362*H362</f>
        <v>0.016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601</v>
      </c>
      <c r="AT362" s="237" t="s">
        <v>173</v>
      </c>
      <c r="AU362" s="237" t="s">
        <v>193</v>
      </c>
      <c r="AY362" s="17" t="s">
        <v>171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601</v>
      </c>
      <c r="BM362" s="237" t="s">
        <v>2878</v>
      </c>
    </row>
    <row r="363" s="2" customFormat="1">
      <c r="A363" s="38"/>
      <c r="B363" s="39"/>
      <c r="C363" s="40"/>
      <c r="D363" s="239" t="s">
        <v>180</v>
      </c>
      <c r="E363" s="40"/>
      <c r="F363" s="240" t="s">
        <v>2879</v>
      </c>
      <c r="G363" s="40"/>
      <c r="H363" s="40"/>
      <c r="I363" s="241"/>
      <c r="J363" s="40"/>
      <c r="K363" s="40"/>
      <c r="L363" s="44"/>
      <c r="M363" s="242"/>
      <c r="N363" s="24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180</v>
      </c>
      <c r="AU363" s="17" t="s">
        <v>193</v>
      </c>
    </row>
    <row r="364" s="14" customFormat="1">
      <c r="A364" s="14"/>
      <c r="B364" s="255"/>
      <c r="C364" s="256"/>
      <c r="D364" s="246" t="s">
        <v>182</v>
      </c>
      <c r="E364" s="257" t="s">
        <v>1</v>
      </c>
      <c r="F364" s="258" t="s">
        <v>85</v>
      </c>
      <c r="G364" s="256"/>
      <c r="H364" s="259">
        <v>2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5" t="s">
        <v>182</v>
      </c>
      <c r="AU364" s="265" t="s">
        <v>193</v>
      </c>
      <c r="AV364" s="14" t="s">
        <v>85</v>
      </c>
      <c r="AW364" s="14" t="s">
        <v>34</v>
      </c>
      <c r="AX364" s="14" t="s">
        <v>83</v>
      </c>
      <c r="AY364" s="265" t="s">
        <v>171</v>
      </c>
    </row>
    <row r="365" s="2" customFormat="1" ht="33" customHeight="1">
      <c r="A365" s="38"/>
      <c r="B365" s="39"/>
      <c r="C365" s="226" t="s">
        <v>868</v>
      </c>
      <c r="D365" s="226" t="s">
        <v>173</v>
      </c>
      <c r="E365" s="227" t="s">
        <v>2880</v>
      </c>
      <c r="F365" s="228" t="s">
        <v>2881</v>
      </c>
      <c r="G365" s="229" t="s">
        <v>492</v>
      </c>
      <c r="H365" s="230">
        <v>6</v>
      </c>
      <c r="I365" s="231"/>
      <c r="J365" s="232">
        <f>ROUND(I365*H365,2)</f>
        <v>0</v>
      </c>
      <c r="K365" s="228" t="s">
        <v>177</v>
      </c>
      <c r="L365" s="44"/>
      <c r="M365" s="233" t="s">
        <v>1</v>
      </c>
      <c r="N365" s="234" t="s">
        <v>41</v>
      </c>
      <c r="O365" s="91"/>
      <c r="P365" s="235">
        <f>O365*H365</f>
        <v>0</v>
      </c>
      <c r="Q365" s="235">
        <v>0</v>
      </c>
      <c r="R365" s="235">
        <f>Q365*H365</f>
        <v>0</v>
      </c>
      <c r="S365" s="235">
        <v>0.053999999999999999</v>
      </c>
      <c r="T365" s="236">
        <f>S365*H365</f>
        <v>0.32400000000000001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601</v>
      </c>
      <c r="AT365" s="237" t="s">
        <v>173</v>
      </c>
      <c r="AU365" s="237" t="s">
        <v>193</v>
      </c>
      <c r="AY365" s="17" t="s">
        <v>171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83</v>
      </c>
      <c r="BK365" s="238">
        <f>ROUND(I365*H365,2)</f>
        <v>0</v>
      </c>
      <c r="BL365" s="17" t="s">
        <v>601</v>
      </c>
      <c r="BM365" s="237" t="s">
        <v>2882</v>
      </c>
    </row>
    <row r="366" s="2" customFormat="1">
      <c r="A366" s="38"/>
      <c r="B366" s="39"/>
      <c r="C366" s="40"/>
      <c r="D366" s="239" t="s">
        <v>180</v>
      </c>
      <c r="E366" s="40"/>
      <c r="F366" s="240" t="s">
        <v>2883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180</v>
      </c>
      <c r="AU366" s="17" t="s">
        <v>193</v>
      </c>
    </row>
    <row r="367" s="2" customFormat="1" ht="24.15" customHeight="1">
      <c r="A367" s="38"/>
      <c r="B367" s="39"/>
      <c r="C367" s="226" t="s">
        <v>874</v>
      </c>
      <c r="D367" s="226" t="s">
        <v>173</v>
      </c>
      <c r="E367" s="227" t="s">
        <v>2884</v>
      </c>
      <c r="F367" s="228" t="s">
        <v>2885</v>
      </c>
      <c r="G367" s="229" t="s">
        <v>492</v>
      </c>
      <c r="H367" s="230">
        <v>110</v>
      </c>
      <c r="I367" s="231"/>
      <c r="J367" s="232">
        <f>ROUND(I367*H367,2)</f>
        <v>0</v>
      </c>
      <c r="K367" s="228" t="s">
        <v>177</v>
      </c>
      <c r="L367" s="44"/>
      <c r="M367" s="233" t="s">
        <v>1</v>
      </c>
      <c r="N367" s="234" t="s">
        <v>41</v>
      </c>
      <c r="O367" s="91"/>
      <c r="P367" s="235">
        <f>O367*H367</f>
        <v>0</v>
      </c>
      <c r="Q367" s="235">
        <v>0</v>
      </c>
      <c r="R367" s="235">
        <f>Q367*H367</f>
        <v>0</v>
      </c>
      <c r="S367" s="235">
        <v>0.00056999999999999998</v>
      </c>
      <c r="T367" s="236">
        <f>S367*H367</f>
        <v>0.062699999999999992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7" t="s">
        <v>601</v>
      </c>
      <c r="AT367" s="237" t="s">
        <v>173</v>
      </c>
      <c r="AU367" s="237" t="s">
        <v>193</v>
      </c>
      <c r="AY367" s="17" t="s">
        <v>171</v>
      </c>
      <c r="BE367" s="238">
        <f>IF(N367="základní",J367,0)</f>
        <v>0</v>
      </c>
      <c r="BF367" s="238">
        <f>IF(N367="snížená",J367,0)</f>
        <v>0</v>
      </c>
      <c r="BG367" s="238">
        <f>IF(N367="zákl. přenesená",J367,0)</f>
        <v>0</v>
      </c>
      <c r="BH367" s="238">
        <f>IF(N367="sníž. přenesená",J367,0)</f>
        <v>0</v>
      </c>
      <c r="BI367" s="238">
        <f>IF(N367="nulová",J367,0)</f>
        <v>0</v>
      </c>
      <c r="BJ367" s="17" t="s">
        <v>83</v>
      </c>
      <c r="BK367" s="238">
        <f>ROUND(I367*H367,2)</f>
        <v>0</v>
      </c>
      <c r="BL367" s="17" t="s">
        <v>601</v>
      </c>
      <c r="BM367" s="237" t="s">
        <v>2886</v>
      </c>
    </row>
    <row r="368" s="2" customFormat="1">
      <c r="A368" s="38"/>
      <c r="B368" s="39"/>
      <c r="C368" s="40"/>
      <c r="D368" s="239" t="s">
        <v>180</v>
      </c>
      <c r="E368" s="40"/>
      <c r="F368" s="240" t="s">
        <v>2887</v>
      </c>
      <c r="G368" s="40"/>
      <c r="H368" s="40"/>
      <c r="I368" s="241"/>
      <c r="J368" s="40"/>
      <c r="K368" s="40"/>
      <c r="L368" s="44"/>
      <c r="M368" s="242"/>
      <c r="N368" s="243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180</v>
      </c>
      <c r="AU368" s="17" t="s">
        <v>193</v>
      </c>
    </row>
    <row r="369" s="2" customFormat="1" ht="24.15" customHeight="1">
      <c r="A369" s="38"/>
      <c r="B369" s="39"/>
      <c r="C369" s="226" t="s">
        <v>881</v>
      </c>
      <c r="D369" s="226" t="s">
        <v>173</v>
      </c>
      <c r="E369" s="227" t="s">
        <v>2888</v>
      </c>
      <c r="F369" s="228" t="s">
        <v>2889</v>
      </c>
      <c r="G369" s="229" t="s">
        <v>438</v>
      </c>
      <c r="H369" s="230">
        <v>300</v>
      </c>
      <c r="I369" s="231"/>
      <c r="J369" s="232">
        <f>ROUND(I369*H369,2)</f>
        <v>0</v>
      </c>
      <c r="K369" s="228" t="s">
        <v>177</v>
      </c>
      <c r="L369" s="44"/>
      <c r="M369" s="233" t="s">
        <v>1</v>
      </c>
      <c r="N369" s="234" t="s">
        <v>41</v>
      </c>
      <c r="O369" s="91"/>
      <c r="P369" s="235">
        <f>O369*H369</f>
        <v>0</v>
      </c>
      <c r="Q369" s="235">
        <v>0</v>
      </c>
      <c r="R369" s="235">
        <f>Q369*H369</f>
        <v>0</v>
      </c>
      <c r="S369" s="235">
        <v>0.002</v>
      </c>
      <c r="T369" s="236">
        <f>S369*H369</f>
        <v>0.59999999999999998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601</v>
      </c>
      <c r="AT369" s="237" t="s">
        <v>173</v>
      </c>
      <c r="AU369" s="237" t="s">
        <v>193</v>
      </c>
      <c r="AY369" s="17" t="s">
        <v>171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83</v>
      </c>
      <c r="BK369" s="238">
        <f>ROUND(I369*H369,2)</f>
        <v>0</v>
      </c>
      <c r="BL369" s="17" t="s">
        <v>601</v>
      </c>
      <c r="BM369" s="237" t="s">
        <v>2890</v>
      </c>
    </row>
    <row r="370" s="2" customFormat="1">
      <c r="A370" s="38"/>
      <c r="B370" s="39"/>
      <c r="C370" s="40"/>
      <c r="D370" s="239" t="s">
        <v>180</v>
      </c>
      <c r="E370" s="40"/>
      <c r="F370" s="240" t="s">
        <v>2891</v>
      </c>
      <c r="G370" s="40"/>
      <c r="H370" s="40"/>
      <c r="I370" s="241"/>
      <c r="J370" s="40"/>
      <c r="K370" s="40"/>
      <c r="L370" s="44"/>
      <c r="M370" s="242"/>
      <c r="N370" s="243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180</v>
      </c>
      <c r="AU370" s="17" t="s">
        <v>193</v>
      </c>
    </row>
    <row r="371" s="14" customFormat="1">
      <c r="A371" s="14"/>
      <c r="B371" s="255"/>
      <c r="C371" s="256"/>
      <c r="D371" s="246" t="s">
        <v>182</v>
      </c>
      <c r="E371" s="257" t="s">
        <v>1</v>
      </c>
      <c r="F371" s="258" t="s">
        <v>2892</v>
      </c>
      <c r="G371" s="256"/>
      <c r="H371" s="259">
        <v>300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182</v>
      </c>
      <c r="AU371" s="265" t="s">
        <v>193</v>
      </c>
      <c r="AV371" s="14" t="s">
        <v>85</v>
      </c>
      <c r="AW371" s="14" t="s">
        <v>34</v>
      </c>
      <c r="AX371" s="14" t="s">
        <v>83</v>
      </c>
      <c r="AY371" s="265" t="s">
        <v>171</v>
      </c>
    </row>
    <row r="372" s="2" customFormat="1" ht="24.15" customHeight="1">
      <c r="A372" s="38"/>
      <c r="B372" s="39"/>
      <c r="C372" s="226" t="s">
        <v>887</v>
      </c>
      <c r="D372" s="226" t="s">
        <v>173</v>
      </c>
      <c r="E372" s="227" t="s">
        <v>2893</v>
      </c>
      <c r="F372" s="228" t="s">
        <v>2894</v>
      </c>
      <c r="G372" s="229" t="s">
        <v>438</v>
      </c>
      <c r="H372" s="230">
        <v>300</v>
      </c>
      <c r="I372" s="231"/>
      <c r="J372" s="232">
        <f>ROUND(I372*H372,2)</f>
        <v>0</v>
      </c>
      <c r="K372" s="228" t="s">
        <v>177</v>
      </c>
      <c r="L372" s="44"/>
      <c r="M372" s="233" t="s">
        <v>1</v>
      </c>
      <c r="N372" s="234" t="s">
        <v>41</v>
      </c>
      <c r="O372" s="91"/>
      <c r="P372" s="235">
        <f>O372*H372</f>
        <v>0</v>
      </c>
      <c r="Q372" s="235">
        <v>0.00014999999999999999</v>
      </c>
      <c r="R372" s="235">
        <f>Q372*H372</f>
        <v>0.044999999999999998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601</v>
      </c>
      <c r="AT372" s="237" t="s">
        <v>173</v>
      </c>
      <c r="AU372" s="237" t="s">
        <v>193</v>
      </c>
      <c r="AY372" s="17" t="s">
        <v>171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83</v>
      </c>
      <c r="BK372" s="238">
        <f>ROUND(I372*H372,2)</f>
        <v>0</v>
      </c>
      <c r="BL372" s="17" t="s">
        <v>601</v>
      </c>
      <c r="BM372" s="237" t="s">
        <v>2895</v>
      </c>
    </row>
    <row r="373" s="2" customFormat="1">
      <c r="A373" s="38"/>
      <c r="B373" s="39"/>
      <c r="C373" s="40"/>
      <c r="D373" s="239" t="s">
        <v>180</v>
      </c>
      <c r="E373" s="40"/>
      <c r="F373" s="240" t="s">
        <v>2896</v>
      </c>
      <c r="G373" s="40"/>
      <c r="H373" s="40"/>
      <c r="I373" s="241"/>
      <c r="J373" s="40"/>
      <c r="K373" s="40"/>
      <c r="L373" s="44"/>
      <c r="M373" s="242"/>
      <c r="N373" s="243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180</v>
      </c>
      <c r="AU373" s="17" t="s">
        <v>193</v>
      </c>
    </row>
    <row r="374" s="2" customFormat="1" ht="24.15" customHeight="1">
      <c r="A374" s="38"/>
      <c r="B374" s="39"/>
      <c r="C374" s="226" t="s">
        <v>892</v>
      </c>
      <c r="D374" s="226" t="s">
        <v>173</v>
      </c>
      <c r="E374" s="227" t="s">
        <v>2897</v>
      </c>
      <c r="F374" s="228" t="s">
        <v>2898</v>
      </c>
      <c r="G374" s="229" t="s">
        <v>260</v>
      </c>
      <c r="H374" s="230">
        <v>0.93100000000000005</v>
      </c>
      <c r="I374" s="231"/>
      <c r="J374" s="232">
        <f>ROUND(I374*H374,2)</f>
        <v>0</v>
      </c>
      <c r="K374" s="228" t="s">
        <v>177</v>
      </c>
      <c r="L374" s="44"/>
      <c r="M374" s="233" t="s">
        <v>1</v>
      </c>
      <c r="N374" s="234" t="s">
        <v>41</v>
      </c>
      <c r="O374" s="91"/>
      <c r="P374" s="235">
        <f>O374*H374</f>
        <v>0</v>
      </c>
      <c r="Q374" s="235">
        <v>0</v>
      </c>
      <c r="R374" s="235">
        <f>Q374*H374</f>
        <v>0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601</v>
      </c>
      <c r="AT374" s="237" t="s">
        <v>173</v>
      </c>
      <c r="AU374" s="237" t="s">
        <v>193</v>
      </c>
      <c r="AY374" s="17" t="s">
        <v>171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83</v>
      </c>
      <c r="BK374" s="238">
        <f>ROUND(I374*H374,2)</f>
        <v>0</v>
      </c>
      <c r="BL374" s="17" t="s">
        <v>601</v>
      </c>
      <c r="BM374" s="237" t="s">
        <v>2899</v>
      </c>
    </row>
    <row r="375" s="2" customFormat="1">
      <c r="A375" s="38"/>
      <c r="B375" s="39"/>
      <c r="C375" s="40"/>
      <c r="D375" s="239" t="s">
        <v>180</v>
      </c>
      <c r="E375" s="40"/>
      <c r="F375" s="240" t="s">
        <v>2900</v>
      </c>
      <c r="G375" s="40"/>
      <c r="H375" s="40"/>
      <c r="I375" s="241"/>
      <c r="J375" s="40"/>
      <c r="K375" s="40"/>
      <c r="L375" s="44"/>
      <c r="M375" s="242"/>
      <c r="N375" s="24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180</v>
      </c>
      <c r="AU375" s="17" t="s">
        <v>193</v>
      </c>
    </row>
    <row r="376" s="14" customFormat="1">
      <c r="A376" s="14"/>
      <c r="B376" s="255"/>
      <c r="C376" s="256"/>
      <c r="D376" s="246" t="s">
        <v>182</v>
      </c>
      <c r="E376" s="257" t="s">
        <v>1</v>
      </c>
      <c r="F376" s="258" t="s">
        <v>2901</v>
      </c>
      <c r="G376" s="256"/>
      <c r="H376" s="259">
        <v>0.51300000000000001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182</v>
      </c>
      <c r="AU376" s="265" t="s">
        <v>193</v>
      </c>
      <c r="AV376" s="14" t="s">
        <v>85</v>
      </c>
      <c r="AW376" s="14" t="s">
        <v>34</v>
      </c>
      <c r="AX376" s="14" t="s">
        <v>76</v>
      </c>
      <c r="AY376" s="265" t="s">
        <v>171</v>
      </c>
    </row>
    <row r="377" s="14" customFormat="1">
      <c r="A377" s="14"/>
      <c r="B377" s="255"/>
      <c r="C377" s="256"/>
      <c r="D377" s="246" t="s">
        <v>182</v>
      </c>
      <c r="E377" s="257" t="s">
        <v>1</v>
      </c>
      <c r="F377" s="258" t="s">
        <v>2902</v>
      </c>
      <c r="G377" s="256"/>
      <c r="H377" s="259">
        <v>0.16719999999999999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5" t="s">
        <v>182</v>
      </c>
      <c r="AU377" s="265" t="s">
        <v>193</v>
      </c>
      <c r="AV377" s="14" t="s">
        <v>85</v>
      </c>
      <c r="AW377" s="14" t="s">
        <v>34</v>
      </c>
      <c r="AX377" s="14" t="s">
        <v>76</v>
      </c>
      <c r="AY377" s="265" t="s">
        <v>171</v>
      </c>
    </row>
    <row r="378" s="14" customFormat="1">
      <c r="A378" s="14"/>
      <c r="B378" s="255"/>
      <c r="C378" s="256"/>
      <c r="D378" s="246" t="s">
        <v>182</v>
      </c>
      <c r="E378" s="257" t="s">
        <v>1</v>
      </c>
      <c r="F378" s="258" t="s">
        <v>2903</v>
      </c>
      <c r="G378" s="256"/>
      <c r="H378" s="259">
        <v>0.25080000000000002</v>
      </c>
      <c r="I378" s="260"/>
      <c r="J378" s="256"/>
      <c r="K378" s="256"/>
      <c r="L378" s="261"/>
      <c r="M378" s="262"/>
      <c r="N378" s="263"/>
      <c r="O378" s="263"/>
      <c r="P378" s="263"/>
      <c r="Q378" s="263"/>
      <c r="R378" s="263"/>
      <c r="S378" s="263"/>
      <c r="T378" s="26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5" t="s">
        <v>182</v>
      </c>
      <c r="AU378" s="265" t="s">
        <v>193</v>
      </c>
      <c r="AV378" s="14" t="s">
        <v>85</v>
      </c>
      <c r="AW378" s="14" t="s">
        <v>34</v>
      </c>
      <c r="AX378" s="14" t="s">
        <v>76</v>
      </c>
      <c r="AY378" s="265" t="s">
        <v>171</v>
      </c>
    </row>
    <row r="379" s="2" customFormat="1" ht="24.15" customHeight="1">
      <c r="A379" s="38"/>
      <c r="B379" s="39"/>
      <c r="C379" s="226" t="s">
        <v>897</v>
      </c>
      <c r="D379" s="226" t="s">
        <v>173</v>
      </c>
      <c r="E379" s="227" t="s">
        <v>2904</v>
      </c>
      <c r="F379" s="228" t="s">
        <v>2905</v>
      </c>
      <c r="G379" s="229" t="s">
        <v>260</v>
      </c>
      <c r="H379" s="230">
        <v>0.93100000000000005</v>
      </c>
      <c r="I379" s="231"/>
      <c r="J379" s="232">
        <f>ROUND(I379*H379,2)</f>
        <v>0</v>
      </c>
      <c r="K379" s="228" t="s">
        <v>177</v>
      </c>
      <c r="L379" s="44"/>
      <c r="M379" s="233" t="s">
        <v>1</v>
      </c>
      <c r="N379" s="234" t="s">
        <v>41</v>
      </c>
      <c r="O379" s="91"/>
      <c r="P379" s="235">
        <f>O379*H379</f>
        <v>0</v>
      </c>
      <c r="Q379" s="235">
        <v>0</v>
      </c>
      <c r="R379" s="235">
        <f>Q379*H379</f>
        <v>0</v>
      </c>
      <c r="S379" s="235">
        <v>0</v>
      </c>
      <c r="T379" s="23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7" t="s">
        <v>601</v>
      </c>
      <c r="AT379" s="237" t="s">
        <v>173</v>
      </c>
      <c r="AU379" s="237" t="s">
        <v>193</v>
      </c>
      <c r="AY379" s="17" t="s">
        <v>171</v>
      </c>
      <c r="BE379" s="238">
        <f>IF(N379="základní",J379,0)</f>
        <v>0</v>
      </c>
      <c r="BF379" s="238">
        <f>IF(N379="snížená",J379,0)</f>
        <v>0</v>
      </c>
      <c r="BG379" s="238">
        <f>IF(N379="zákl. přenesená",J379,0)</f>
        <v>0</v>
      </c>
      <c r="BH379" s="238">
        <f>IF(N379="sníž. přenesená",J379,0)</f>
        <v>0</v>
      </c>
      <c r="BI379" s="238">
        <f>IF(N379="nulová",J379,0)</f>
        <v>0</v>
      </c>
      <c r="BJ379" s="17" t="s">
        <v>83</v>
      </c>
      <c r="BK379" s="238">
        <f>ROUND(I379*H379,2)</f>
        <v>0</v>
      </c>
      <c r="BL379" s="17" t="s">
        <v>601</v>
      </c>
      <c r="BM379" s="237" t="s">
        <v>2906</v>
      </c>
    </row>
    <row r="380" s="2" customFormat="1">
      <c r="A380" s="38"/>
      <c r="B380" s="39"/>
      <c r="C380" s="40"/>
      <c r="D380" s="239" t="s">
        <v>180</v>
      </c>
      <c r="E380" s="40"/>
      <c r="F380" s="240" t="s">
        <v>2907</v>
      </c>
      <c r="G380" s="40"/>
      <c r="H380" s="40"/>
      <c r="I380" s="241"/>
      <c r="J380" s="40"/>
      <c r="K380" s="40"/>
      <c r="L380" s="44"/>
      <c r="M380" s="242"/>
      <c r="N380" s="243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180</v>
      </c>
      <c r="AU380" s="17" t="s">
        <v>193</v>
      </c>
    </row>
    <row r="381" s="14" customFormat="1">
      <c r="A381" s="14"/>
      <c r="B381" s="255"/>
      <c r="C381" s="256"/>
      <c r="D381" s="246" t="s">
        <v>182</v>
      </c>
      <c r="E381" s="257" t="s">
        <v>1</v>
      </c>
      <c r="F381" s="258" t="s">
        <v>2908</v>
      </c>
      <c r="G381" s="256"/>
      <c r="H381" s="259">
        <v>0.93100000000000005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5" t="s">
        <v>182</v>
      </c>
      <c r="AU381" s="265" t="s">
        <v>193</v>
      </c>
      <c r="AV381" s="14" t="s">
        <v>85</v>
      </c>
      <c r="AW381" s="14" t="s">
        <v>34</v>
      </c>
      <c r="AX381" s="14" t="s">
        <v>83</v>
      </c>
      <c r="AY381" s="265" t="s">
        <v>171</v>
      </c>
    </row>
    <row r="382" s="2" customFormat="1" ht="24.15" customHeight="1">
      <c r="A382" s="38"/>
      <c r="B382" s="39"/>
      <c r="C382" s="226" t="s">
        <v>902</v>
      </c>
      <c r="D382" s="226" t="s">
        <v>173</v>
      </c>
      <c r="E382" s="227" t="s">
        <v>2909</v>
      </c>
      <c r="F382" s="228" t="s">
        <v>2910</v>
      </c>
      <c r="G382" s="229" t="s">
        <v>260</v>
      </c>
      <c r="H382" s="230">
        <v>0.93100000000000005</v>
      </c>
      <c r="I382" s="231"/>
      <c r="J382" s="232">
        <f>ROUND(I382*H382,2)</f>
        <v>0</v>
      </c>
      <c r="K382" s="228" t="s">
        <v>177</v>
      </c>
      <c r="L382" s="44"/>
      <c r="M382" s="233" t="s">
        <v>1</v>
      </c>
      <c r="N382" s="234" t="s">
        <v>41</v>
      </c>
      <c r="O382" s="91"/>
      <c r="P382" s="235">
        <f>O382*H382</f>
        <v>0</v>
      </c>
      <c r="Q382" s="235">
        <v>0</v>
      </c>
      <c r="R382" s="235">
        <f>Q382*H382</f>
        <v>0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601</v>
      </c>
      <c r="AT382" s="237" t="s">
        <v>173</v>
      </c>
      <c r="AU382" s="237" t="s">
        <v>193</v>
      </c>
      <c r="AY382" s="17" t="s">
        <v>171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83</v>
      </c>
      <c r="BK382" s="238">
        <f>ROUND(I382*H382,2)</f>
        <v>0</v>
      </c>
      <c r="BL382" s="17" t="s">
        <v>601</v>
      </c>
      <c r="BM382" s="237" t="s">
        <v>2911</v>
      </c>
    </row>
    <row r="383" s="2" customFormat="1">
      <c r="A383" s="38"/>
      <c r="B383" s="39"/>
      <c r="C383" s="40"/>
      <c r="D383" s="239" t="s">
        <v>180</v>
      </c>
      <c r="E383" s="40"/>
      <c r="F383" s="240" t="s">
        <v>2912</v>
      </c>
      <c r="G383" s="40"/>
      <c r="H383" s="40"/>
      <c r="I383" s="241"/>
      <c r="J383" s="40"/>
      <c r="K383" s="40"/>
      <c r="L383" s="44"/>
      <c r="M383" s="242"/>
      <c r="N383" s="24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180</v>
      </c>
      <c r="AU383" s="17" t="s">
        <v>193</v>
      </c>
    </row>
    <row r="384" s="2" customFormat="1" ht="49.05" customHeight="1">
      <c r="A384" s="38"/>
      <c r="B384" s="39"/>
      <c r="C384" s="226" t="s">
        <v>907</v>
      </c>
      <c r="D384" s="226" t="s">
        <v>173</v>
      </c>
      <c r="E384" s="227" t="s">
        <v>2913</v>
      </c>
      <c r="F384" s="228" t="s">
        <v>2914</v>
      </c>
      <c r="G384" s="229" t="s">
        <v>260</v>
      </c>
      <c r="H384" s="230">
        <v>0.93100000000000005</v>
      </c>
      <c r="I384" s="231"/>
      <c r="J384" s="232">
        <f>ROUND(I384*H384,2)</f>
        <v>0</v>
      </c>
      <c r="K384" s="228" t="s">
        <v>177</v>
      </c>
      <c r="L384" s="44"/>
      <c r="M384" s="233" t="s">
        <v>1</v>
      </c>
      <c r="N384" s="234" t="s">
        <v>41</v>
      </c>
      <c r="O384" s="91"/>
      <c r="P384" s="235">
        <f>O384*H384</f>
        <v>0</v>
      </c>
      <c r="Q384" s="235">
        <v>0</v>
      </c>
      <c r="R384" s="235">
        <f>Q384*H384</f>
        <v>0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601</v>
      </c>
      <c r="AT384" s="237" t="s">
        <v>173</v>
      </c>
      <c r="AU384" s="237" t="s">
        <v>193</v>
      </c>
      <c r="AY384" s="17" t="s">
        <v>171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83</v>
      </c>
      <c r="BK384" s="238">
        <f>ROUND(I384*H384,2)</f>
        <v>0</v>
      </c>
      <c r="BL384" s="17" t="s">
        <v>601</v>
      </c>
      <c r="BM384" s="237" t="s">
        <v>2915</v>
      </c>
    </row>
    <row r="385" s="2" customFormat="1">
      <c r="A385" s="38"/>
      <c r="B385" s="39"/>
      <c r="C385" s="40"/>
      <c r="D385" s="239" t="s">
        <v>180</v>
      </c>
      <c r="E385" s="40"/>
      <c r="F385" s="240" t="s">
        <v>2916</v>
      </c>
      <c r="G385" s="40"/>
      <c r="H385" s="40"/>
      <c r="I385" s="241"/>
      <c r="J385" s="40"/>
      <c r="K385" s="40"/>
      <c r="L385" s="44"/>
      <c r="M385" s="242"/>
      <c r="N385" s="243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180</v>
      </c>
      <c r="AU385" s="17" t="s">
        <v>193</v>
      </c>
    </row>
    <row r="386" s="14" customFormat="1">
      <c r="A386" s="14"/>
      <c r="B386" s="255"/>
      <c r="C386" s="256"/>
      <c r="D386" s="246" t="s">
        <v>182</v>
      </c>
      <c r="E386" s="257" t="s">
        <v>1</v>
      </c>
      <c r="F386" s="258" t="s">
        <v>2908</v>
      </c>
      <c r="G386" s="256"/>
      <c r="H386" s="259">
        <v>0.93100000000000005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5" t="s">
        <v>182</v>
      </c>
      <c r="AU386" s="265" t="s">
        <v>193</v>
      </c>
      <c r="AV386" s="14" t="s">
        <v>85</v>
      </c>
      <c r="AW386" s="14" t="s">
        <v>34</v>
      </c>
      <c r="AX386" s="14" t="s">
        <v>83</v>
      </c>
      <c r="AY386" s="265" t="s">
        <v>171</v>
      </c>
    </row>
    <row r="387" s="2" customFormat="1" ht="33" customHeight="1">
      <c r="A387" s="38"/>
      <c r="B387" s="39"/>
      <c r="C387" s="226" t="s">
        <v>913</v>
      </c>
      <c r="D387" s="226" t="s">
        <v>173</v>
      </c>
      <c r="E387" s="227" t="s">
        <v>2917</v>
      </c>
      <c r="F387" s="228" t="s">
        <v>2918</v>
      </c>
      <c r="G387" s="229" t="s">
        <v>492</v>
      </c>
      <c r="H387" s="230">
        <v>4</v>
      </c>
      <c r="I387" s="231"/>
      <c r="J387" s="232">
        <f>ROUND(I387*H387,2)</f>
        <v>0</v>
      </c>
      <c r="K387" s="228" t="s">
        <v>177</v>
      </c>
      <c r="L387" s="44"/>
      <c r="M387" s="233" t="s">
        <v>1</v>
      </c>
      <c r="N387" s="234" t="s">
        <v>41</v>
      </c>
      <c r="O387" s="91"/>
      <c r="P387" s="235">
        <f>O387*H387</f>
        <v>0</v>
      </c>
      <c r="Q387" s="235">
        <v>0</v>
      </c>
      <c r="R387" s="235">
        <f>Q387*H387</f>
        <v>0</v>
      </c>
      <c r="S387" s="235">
        <v>0.00024000000000000001</v>
      </c>
      <c r="T387" s="236">
        <f>S387*H387</f>
        <v>0.00096000000000000002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7" t="s">
        <v>272</v>
      </c>
      <c r="AT387" s="237" t="s">
        <v>173</v>
      </c>
      <c r="AU387" s="237" t="s">
        <v>193</v>
      </c>
      <c r="AY387" s="17" t="s">
        <v>171</v>
      </c>
      <c r="BE387" s="238">
        <f>IF(N387="základní",J387,0)</f>
        <v>0</v>
      </c>
      <c r="BF387" s="238">
        <f>IF(N387="snížená",J387,0)</f>
        <v>0</v>
      </c>
      <c r="BG387" s="238">
        <f>IF(N387="zákl. přenesená",J387,0)</f>
        <v>0</v>
      </c>
      <c r="BH387" s="238">
        <f>IF(N387="sníž. přenesená",J387,0)</f>
        <v>0</v>
      </c>
      <c r="BI387" s="238">
        <f>IF(N387="nulová",J387,0)</f>
        <v>0</v>
      </c>
      <c r="BJ387" s="17" t="s">
        <v>83</v>
      </c>
      <c r="BK387" s="238">
        <f>ROUND(I387*H387,2)</f>
        <v>0</v>
      </c>
      <c r="BL387" s="17" t="s">
        <v>272</v>
      </c>
      <c r="BM387" s="237" t="s">
        <v>2919</v>
      </c>
    </row>
    <row r="388" s="2" customFormat="1">
      <c r="A388" s="38"/>
      <c r="B388" s="39"/>
      <c r="C388" s="40"/>
      <c r="D388" s="239" t="s">
        <v>180</v>
      </c>
      <c r="E388" s="40"/>
      <c r="F388" s="240" t="s">
        <v>2920</v>
      </c>
      <c r="G388" s="40"/>
      <c r="H388" s="40"/>
      <c r="I388" s="241"/>
      <c r="J388" s="40"/>
      <c r="K388" s="40"/>
      <c r="L388" s="44"/>
      <c r="M388" s="242"/>
      <c r="N388" s="243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180</v>
      </c>
      <c r="AU388" s="17" t="s">
        <v>193</v>
      </c>
    </row>
    <row r="389" s="2" customFormat="1" ht="33" customHeight="1">
      <c r="A389" s="38"/>
      <c r="B389" s="39"/>
      <c r="C389" s="226" t="s">
        <v>920</v>
      </c>
      <c r="D389" s="226" t="s">
        <v>173</v>
      </c>
      <c r="E389" s="227" t="s">
        <v>2921</v>
      </c>
      <c r="F389" s="228" t="s">
        <v>2922</v>
      </c>
      <c r="G389" s="229" t="s">
        <v>492</v>
      </c>
      <c r="H389" s="230">
        <v>1</v>
      </c>
      <c r="I389" s="231"/>
      <c r="J389" s="232">
        <f>ROUND(I389*H389,2)</f>
        <v>0</v>
      </c>
      <c r="K389" s="228" t="s">
        <v>177</v>
      </c>
      <c r="L389" s="44"/>
      <c r="M389" s="233" t="s">
        <v>1</v>
      </c>
      <c r="N389" s="234" t="s">
        <v>41</v>
      </c>
      <c r="O389" s="91"/>
      <c r="P389" s="235">
        <f>O389*H389</f>
        <v>0</v>
      </c>
      <c r="Q389" s="235">
        <v>0</v>
      </c>
      <c r="R389" s="235">
        <f>Q389*H389</f>
        <v>0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272</v>
      </c>
      <c r="AT389" s="237" t="s">
        <v>173</v>
      </c>
      <c r="AU389" s="237" t="s">
        <v>193</v>
      </c>
      <c r="AY389" s="17" t="s">
        <v>171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83</v>
      </c>
      <c r="BK389" s="238">
        <f>ROUND(I389*H389,2)</f>
        <v>0</v>
      </c>
      <c r="BL389" s="17" t="s">
        <v>272</v>
      </c>
      <c r="BM389" s="237" t="s">
        <v>2923</v>
      </c>
    </row>
    <row r="390" s="2" customFormat="1">
      <c r="A390" s="38"/>
      <c r="B390" s="39"/>
      <c r="C390" s="40"/>
      <c r="D390" s="239" t="s">
        <v>180</v>
      </c>
      <c r="E390" s="40"/>
      <c r="F390" s="240" t="s">
        <v>2924</v>
      </c>
      <c r="G390" s="40"/>
      <c r="H390" s="40"/>
      <c r="I390" s="241"/>
      <c r="J390" s="40"/>
      <c r="K390" s="40"/>
      <c r="L390" s="44"/>
      <c r="M390" s="242"/>
      <c r="N390" s="243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180</v>
      </c>
      <c r="AU390" s="17" t="s">
        <v>193</v>
      </c>
    </row>
    <row r="391" s="12" customFormat="1" ht="20.88" customHeight="1">
      <c r="A391" s="12"/>
      <c r="B391" s="210"/>
      <c r="C391" s="211"/>
      <c r="D391" s="212" t="s">
        <v>75</v>
      </c>
      <c r="E391" s="224" t="s">
        <v>2925</v>
      </c>
      <c r="F391" s="224" t="s">
        <v>172</v>
      </c>
      <c r="G391" s="211"/>
      <c r="H391" s="211"/>
      <c r="I391" s="214"/>
      <c r="J391" s="225">
        <f>BK391</f>
        <v>0</v>
      </c>
      <c r="K391" s="211"/>
      <c r="L391" s="216"/>
      <c r="M391" s="217"/>
      <c r="N391" s="218"/>
      <c r="O391" s="218"/>
      <c r="P391" s="219">
        <f>SUM(P392:P398)</f>
        <v>0</v>
      </c>
      <c r="Q391" s="218"/>
      <c r="R391" s="219">
        <f>SUM(R392:R398)</f>
        <v>0</v>
      </c>
      <c r="S391" s="218"/>
      <c r="T391" s="220">
        <f>SUM(T392:T398)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21" t="s">
        <v>83</v>
      </c>
      <c r="AT391" s="222" t="s">
        <v>75</v>
      </c>
      <c r="AU391" s="222" t="s">
        <v>85</v>
      </c>
      <c r="AY391" s="221" t="s">
        <v>171</v>
      </c>
      <c r="BK391" s="223">
        <f>SUM(BK392:BK398)</f>
        <v>0</v>
      </c>
    </row>
    <row r="392" s="2" customFormat="1" ht="24.15" customHeight="1">
      <c r="A392" s="38"/>
      <c r="B392" s="39"/>
      <c r="C392" s="226" t="s">
        <v>927</v>
      </c>
      <c r="D392" s="226" t="s">
        <v>173</v>
      </c>
      <c r="E392" s="227" t="s">
        <v>2926</v>
      </c>
      <c r="F392" s="228" t="s">
        <v>2927</v>
      </c>
      <c r="G392" s="229" t="s">
        <v>438</v>
      </c>
      <c r="H392" s="230">
        <v>4</v>
      </c>
      <c r="I392" s="231"/>
      <c r="J392" s="232">
        <f>ROUND(I392*H392,2)</f>
        <v>0</v>
      </c>
      <c r="K392" s="228" t="s">
        <v>177</v>
      </c>
      <c r="L392" s="44"/>
      <c r="M392" s="233" t="s">
        <v>1</v>
      </c>
      <c r="N392" s="234" t="s">
        <v>41</v>
      </c>
      <c r="O392" s="91"/>
      <c r="P392" s="235">
        <f>O392*H392</f>
        <v>0</v>
      </c>
      <c r="Q392" s="235">
        <v>0</v>
      </c>
      <c r="R392" s="235">
        <f>Q392*H392</f>
        <v>0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601</v>
      </c>
      <c r="AT392" s="237" t="s">
        <v>173</v>
      </c>
      <c r="AU392" s="237" t="s">
        <v>193</v>
      </c>
      <c r="AY392" s="17" t="s">
        <v>171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83</v>
      </c>
      <c r="BK392" s="238">
        <f>ROUND(I392*H392,2)</f>
        <v>0</v>
      </c>
      <c r="BL392" s="17" t="s">
        <v>601</v>
      </c>
      <c r="BM392" s="237" t="s">
        <v>2928</v>
      </c>
    </row>
    <row r="393" s="2" customFormat="1">
      <c r="A393" s="38"/>
      <c r="B393" s="39"/>
      <c r="C393" s="40"/>
      <c r="D393" s="239" t="s">
        <v>180</v>
      </c>
      <c r="E393" s="40"/>
      <c r="F393" s="240" t="s">
        <v>2929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180</v>
      </c>
      <c r="AU393" s="17" t="s">
        <v>193</v>
      </c>
    </row>
    <row r="394" s="14" customFormat="1">
      <c r="A394" s="14"/>
      <c r="B394" s="255"/>
      <c r="C394" s="256"/>
      <c r="D394" s="246" t="s">
        <v>182</v>
      </c>
      <c r="E394" s="257" t="s">
        <v>1</v>
      </c>
      <c r="F394" s="258" t="s">
        <v>178</v>
      </c>
      <c r="G394" s="256"/>
      <c r="H394" s="259">
        <v>4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5" t="s">
        <v>182</v>
      </c>
      <c r="AU394" s="265" t="s">
        <v>193</v>
      </c>
      <c r="AV394" s="14" t="s">
        <v>85</v>
      </c>
      <c r="AW394" s="14" t="s">
        <v>34</v>
      </c>
      <c r="AX394" s="14" t="s">
        <v>83</v>
      </c>
      <c r="AY394" s="265" t="s">
        <v>171</v>
      </c>
    </row>
    <row r="395" s="2" customFormat="1" ht="24.15" customHeight="1">
      <c r="A395" s="38"/>
      <c r="B395" s="39"/>
      <c r="C395" s="226" t="s">
        <v>932</v>
      </c>
      <c r="D395" s="226" t="s">
        <v>173</v>
      </c>
      <c r="E395" s="227" t="s">
        <v>2930</v>
      </c>
      <c r="F395" s="228" t="s">
        <v>2931</v>
      </c>
      <c r="G395" s="229" t="s">
        <v>438</v>
      </c>
      <c r="H395" s="230">
        <v>4</v>
      </c>
      <c r="I395" s="231"/>
      <c r="J395" s="232">
        <f>ROUND(I395*H395,2)</f>
        <v>0</v>
      </c>
      <c r="K395" s="228" t="s">
        <v>177</v>
      </c>
      <c r="L395" s="44"/>
      <c r="M395" s="233" t="s">
        <v>1</v>
      </c>
      <c r="N395" s="234" t="s">
        <v>41</v>
      </c>
      <c r="O395" s="91"/>
      <c r="P395" s="235">
        <f>O395*H395</f>
        <v>0</v>
      </c>
      <c r="Q395" s="235">
        <v>0</v>
      </c>
      <c r="R395" s="235">
        <f>Q395*H395</f>
        <v>0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601</v>
      </c>
      <c r="AT395" s="237" t="s">
        <v>173</v>
      </c>
      <c r="AU395" s="237" t="s">
        <v>193</v>
      </c>
      <c r="AY395" s="17" t="s">
        <v>171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601</v>
      </c>
      <c r="BM395" s="237" t="s">
        <v>2932</v>
      </c>
    </row>
    <row r="396" s="2" customFormat="1">
      <c r="A396" s="38"/>
      <c r="B396" s="39"/>
      <c r="C396" s="40"/>
      <c r="D396" s="239" t="s">
        <v>180</v>
      </c>
      <c r="E396" s="40"/>
      <c r="F396" s="240" t="s">
        <v>2933</v>
      </c>
      <c r="G396" s="40"/>
      <c r="H396" s="40"/>
      <c r="I396" s="241"/>
      <c r="J396" s="40"/>
      <c r="K396" s="40"/>
      <c r="L396" s="44"/>
      <c r="M396" s="242"/>
      <c r="N396" s="243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180</v>
      </c>
      <c r="AU396" s="17" t="s">
        <v>193</v>
      </c>
    </row>
    <row r="397" s="2" customFormat="1" ht="24.15" customHeight="1">
      <c r="A397" s="38"/>
      <c r="B397" s="39"/>
      <c r="C397" s="226" t="s">
        <v>938</v>
      </c>
      <c r="D397" s="226" t="s">
        <v>173</v>
      </c>
      <c r="E397" s="227" t="s">
        <v>2934</v>
      </c>
      <c r="F397" s="228" t="s">
        <v>2935</v>
      </c>
      <c r="G397" s="229" t="s">
        <v>292</v>
      </c>
      <c r="H397" s="230">
        <v>4</v>
      </c>
      <c r="I397" s="231"/>
      <c r="J397" s="232">
        <f>ROUND(I397*H397,2)</f>
        <v>0</v>
      </c>
      <c r="K397" s="228" t="s">
        <v>177</v>
      </c>
      <c r="L397" s="44"/>
      <c r="M397" s="233" t="s">
        <v>1</v>
      </c>
      <c r="N397" s="234" t="s">
        <v>41</v>
      </c>
      <c r="O397" s="91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601</v>
      </c>
      <c r="AT397" s="237" t="s">
        <v>173</v>
      </c>
      <c r="AU397" s="237" t="s">
        <v>193</v>
      </c>
      <c r="AY397" s="17" t="s">
        <v>171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83</v>
      </c>
      <c r="BK397" s="238">
        <f>ROUND(I397*H397,2)</f>
        <v>0</v>
      </c>
      <c r="BL397" s="17" t="s">
        <v>601</v>
      </c>
      <c r="BM397" s="237" t="s">
        <v>2936</v>
      </c>
    </row>
    <row r="398" s="2" customFormat="1">
      <c r="A398" s="38"/>
      <c r="B398" s="39"/>
      <c r="C398" s="40"/>
      <c r="D398" s="239" t="s">
        <v>180</v>
      </c>
      <c r="E398" s="40"/>
      <c r="F398" s="240" t="s">
        <v>2937</v>
      </c>
      <c r="G398" s="40"/>
      <c r="H398" s="40"/>
      <c r="I398" s="241"/>
      <c r="J398" s="40"/>
      <c r="K398" s="40"/>
      <c r="L398" s="44"/>
      <c r="M398" s="242"/>
      <c r="N398" s="24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180</v>
      </c>
      <c r="AU398" s="17" t="s">
        <v>193</v>
      </c>
    </row>
    <row r="399" s="12" customFormat="1" ht="20.88" customHeight="1">
      <c r="A399" s="12"/>
      <c r="B399" s="210"/>
      <c r="C399" s="211"/>
      <c r="D399" s="212" t="s">
        <v>75</v>
      </c>
      <c r="E399" s="224" t="s">
        <v>2938</v>
      </c>
      <c r="F399" s="224" t="s">
        <v>2939</v>
      </c>
      <c r="G399" s="211"/>
      <c r="H399" s="211"/>
      <c r="I399" s="214"/>
      <c r="J399" s="225">
        <f>BK399</f>
        <v>0</v>
      </c>
      <c r="K399" s="211"/>
      <c r="L399" s="216"/>
      <c r="M399" s="217"/>
      <c r="N399" s="218"/>
      <c r="O399" s="218"/>
      <c r="P399" s="219">
        <f>SUM(P400:P408)</f>
        <v>0</v>
      </c>
      <c r="Q399" s="218"/>
      <c r="R399" s="219">
        <f>SUM(R400:R408)</f>
        <v>0</v>
      </c>
      <c r="S399" s="218"/>
      <c r="T399" s="220">
        <f>SUM(T400:T408)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1" t="s">
        <v>178</v>
      </c>
      <c r="AT399" s="222" t="s">
        <v>75</v>
      </c>
      <c r="AU399" s="222" t="s">
        <v>85</v>
      </c>
      <c r="AY399" s="221" t="s">
        <v>171</v>
      </c>
      <c r="BK399" s="223">
        <f>SUM(BK400:BK408)</f>
        <v>0</v>
      </c>
    </row>
    <row r="400" s="2" customFormat="1" ht="16.5" customHeight="1">
      <c r="A400" s="38"/>
      <c r="B400" s="39"/>
      <c r="C400" s="267" t="s">
        <v>944</v>
      </c>
      <c r="D400" s="267" t="s">
        <v>284</v>
      </c>
      <c r="E400" s="268" t="s">
        <v>2940</v>
      </c>
      <c r="F400" s="269" t="s">
        <v>2941</v>
      </c>
      <c r="G400" s="270" t="s">
        <v>1924</v>
      </c>
      <c r="H400" s="271">
        <v>2</v>
      </c>
      <c r="I400" s="272"/>
      <c r="J400" s="273">
        <f>ROUND(I400*H400,2)</f>
        <v>0</v>
      </c>
      <c r="K400" s="269" t="s">
        <v>1</v>
      </c>
      <c r="L400" s="274"/>
      <c r="M400" s="275" t="s">
        <v>1</v>
      </c>
      <c r="N400" s="276" t="s">
        <v>41</v>
      </c>
      <c r="O400" s="91"/>
      <c r="P400" s="235">
        <f>O400*H400</f>
        <v>0</v>
      </c>
      <c r="Q400" s="235">
        <v>0</v>
      </c>
      <c r="R400" s="235">
        <f>Q400*H400</f>
        <v>0</v>
      </c>
      <c r="S400" s="235">
        <v>0</v>
      </c>
      <c r="T400" s="236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7" t="s">
        <v>982</v>
      </c>
      <c r="AT400" s="237" t="s">
        <v>284</v>
      </c>
      <c r="AU400" s="237" t="s">
        <v>193</v>
      </c>
      <c r="AY400" s="17" t="s">
        <v>171</v>
      </c>
      <c r="BE400" s="238">
        <f>IF(N400="základní",J400,0)</f>
        <v>0</v>
      </c>
      <c r="BF400" s="238">
        <f>IF(N400="snížená",J400,0)</f>
        <v>0</v>
      </c>
      <c r="BG400" s="238">
        <f>IF(N400="zákl. přenesená",J400,0)</f>
        <v>0</v>
      </c>
      <c r="BH400" s="238">
        <f>IF(N400="sníž. přenesená",J400,0)</f>
        <v>0</v>
      </c>
      <c r="BI400" s="238">
        <f>IF(N400="nulová",J400,0)</f>
        <v>0</v>
      </c>
      <c r="BJ400" s="17" t="s">
        <v>83</v>
      </c>
      <c r="BK400" s="238">
        <f>ROUND(I400*H400,2)</f>
        <v>0</v>
      </c>
      <c r="BL400" s="17" t="s">
        <v>982</v>
      </c>
      <c r="BM400" s="237" t="s">
        <v>2942</v>
      </c>
    </row>
    <row r="401" s="14" customFormat="1">
      <c r="A401" s="14"/>
      <c r="B401" s="255"/>
      <c r="C401" s="256"/>
      <c r="D401" s="246" t="s">
        <v>182</v>
      </c>
      <c r="E401" s="257" t="s">
        <v>1</v>
      </c>
      <c r="F401" s="258" t="s">
        <v>85</v>
      </c>
      <c r="G401" s="256"/>
      <c r="H401" s="259">
        <v>2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5" t="s">
        <v>182</v>
      </c>
      <c r="AU401" s="265" t="s">
        <v>193</v>
      </c>
      <c r="AV401" s="14" t="s">
        <v>85</v>
      </c>
      <c r="AW401" s="14" t="s">
        <v>34</v>
      </c>
      <c r="AX401" s="14" t="s">
        <v>83</v>
      </c>
      <c r="AY401" s="265" t="s">
        <v>171</v>
      </c>
    </row>
    <row r="402" s="2" customFormat="1" ht="16.5" customHeight="1">
      <c r="A402" s="38"/>
      <c r="B402" s="39"/>
      <c r="C402" s="226" t="s">
        <v>949</v>
      </c>
      <c r="D402" s="226" t="s">
        <v>173</v>
      </c>
      <c r="E402" s="227" t="s">
        <v>2943</v>
      </c>
      <c r="F402" s="228" t="s">
        <v>2944</v>
      </c>
      <c r="G402" s="229" t="s">
        <v>492</v>
      </c>
      <c r="H402" s="230">
        <v>2</v>
      </c>
      <c r="I402" s="231"/>
      <c r="J402" s="232">
        <f>ROUND(I402*H402,2)</f>
        <v>0</v>
      </c>
      <c r="K402" s="228" t="s">
        <v>177</v>
      </c>
      <c r="L402" s="44"/>
      <c r="M402" s="233" t="s">
        <v>1</v>
      </c>
      <c r="N402" s="234" t="s">
        <v>41</v>
      </c>
      <c r="O402" s="91"/>
      <c r="P402" s="235">
        <f>O402*H402</f>
        <v>0</v>
      </c>
      <c r="Q402" s="235">
        <v>0</v>
      </c>
      <c r="R402" s="235">
        <f>Q402*H402</f>
        <v>0</v>
      </c>
      <c r="S402" s="235">
        <v>0</v>
      </c>
      <c r="T402" s="236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7" t="s">
        <v>272</v>
      </c>
      <c r="AT402" s="237" t="s">
        <v>173</v>
      </c>
      <c r="AU402" s="237" t="s">
        <v>193</v>
      </c>
      <c r="AY402" s="17" t="s">
        <v>171</v>
      </c>
      <c r="BE402" s="238">
        <f>IF(N402="základní",J402,0)</f>
        <v>0</v>
      </c>
      <c r="BF402" s="238">
        <f>IF(N402="snížená",J402,0)</f>
        <v>0</v>
      </c>
      <c r="BG402" s="238">
        <f>IF(N402="zákl. přenesená",J402,0)</f>
        <v>0</v>
      </c>
      <c r="BH402" s="238">
        <f>IF(N402="sníž. přenesená",J402,0)</f>
        <v>0</v>
      </c>
      <c r="BI402" s="238">
        <f>IF(N402="nulová",J402,0)</f>
        <v>0</v>
      </c>
      <c r="BJ402" s="17" t="s">
        <v>83</v>
      </c>
      <c r="BK402" s="238">
        <f>ROUND(I402*H402,2)</f>
        <v>0</v>
      </c>
      <c r="BL402" s="17" t="s">
        <v>272</v>
      </c>
      <c r="BM402" s="237" t="s">
        <v>2945</v>
      </c>
    </row>
    <row r="403" s="2" customFormat="1">
      <c r="A403" s="38"/>
      <c r="B403" s="39"/>
      <c r="C403" s="40"/>
      <c r="D403" s="239" t="s">
        <v>180</v>
      </c>
      <c r="E403" s="40"/>
      <c r="F403" s="240" t="s">
        <v>2946</v>
      </c>
      <c r="G403" s="40"/>
      <c r="H403" s="40"/>
      <c r="I403" s="241"/>
      <c r="J403" s="40"/>
      <c r="K403" s="40"/>
      <c r="L403" s="44"/>
      <c r="M403" s="242"/>
      <c r="N403" s="243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180</v>
      </c>
      <c r="AU403" s="17" t="s">
        <v>193</v>
      </c>
    </row>
    <row r="404" s="2" customFormat="1" ht="21.75" customHeight="1">
      <c r="A404" s="38"/>
      <c r="B404" s="39"/>
      <c r="C404" s="267" t="s">
        <v>954</v>
      </c>
      <c r="D404" s="267" t="s">
        <v>284</v>
      </c>
      <c r="E404" s="268" t="s">
        <v>2947</v>
      </c>
      <c r="F404" s="269" t="s">
        <v>2948</v>
      </c>
      <c r="G404" s="270" t="s">
        <v>1494</v>
      </c>
      <c r="H404" s="271">
        <v>6.2000000000000002</v>
      </c>
      <c r="I404" s="272"/>
      <c r="J404" s="273">
        <f>ROUND(I404*H404,2)</f>
        <v>0</v>
      </c>
      <c r="K404" s="269" t="s">
        <v>1</v>
      </c>
      <c r="L404" s="274"/>
      <c r="M404" s="275" t="s">
        <v>1</v>
      </c>
      <c r="N404" s="276" t="s">
        <v>41</v>
      </c>
      <c r="O404" s="91"/>
      <c r="P404" s="235">
        <f>O404*H404</f>
        <v>0</v>
      </c>
      <c r="Q404" s="235">
        <v>0</v>
      </c>
      <c r="R404" s="235">
        <f>Q404*H404</f>
        <v>0</v>
      </c>
      <c r="S404" s="235">
        <v>0</v>
      </c>
      <c r="T404" s="23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7" t="s">
        <v>982</v>
      </c>
      <c r="AT404" s="237" t="s">
        <v>284</v>
      </c>
      <c r="AU404" s="237" t="s">
        <v>193</v>
      </c>
      <c r="AY404" s="17" t="s">
        <v>171</v>
      </c>
      <c r="BE404" s="238">
        <f>IF(N404="základní",J404,0)</f>
        <v>0</v>
      </c>
      <c r="BF404" s="238">
        <f>IF(N404="snížená",J404,0)</f>
        <v>0</v>
      </c>
      <c r="BG404" s="238">
        <f>IF(N404="zákl. přenesená",J404,0)</f>
        <v>0</v>
      </c>
      <c r="BH404" s="238">
        <f>IF(N404="sníž. přenesená",J404,0)</f>
        <v>0</v>
      </c>
      <c r="BI404" s="238">
        <f>IF(N404="nulová",J404,0)</f>
        <v>0</v>
      </c>
      <c r="BJ404" s="17" t="s">
        <v>83</v>
      </c>
      <c r="BK404" s="238">
        <f>ROUND(I404*H404,2)</f>
        <v>0</v>
      </c>
      <c r="BL404" s="17" t="s">
        <v>982</v>
      </c>
      <c r="BM404" s="237" t="s">
        <v>2949</v>
      </c>
    </row>
    <row r="405" s="14" customFormat="1">
      <c r="A405" s="14"/>
      <c r="B405" s="255"/>
      <c r="C405" s="256"/>
      <c r="D405" s="246" t="s">
        <v>182</v>
      </c>
      <c r="E405" s="257" t="s">
        <v>1</v>
      </c>
      <c r="F405" s="258" t="s">
        <v>2950</v>
      </c>
      <c r="G405" s="256"/>
      <c r="H405" s="259">
        <v>6.2000000000000002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5" t="s">
        <v>182</v>
      </c>
      <c r="AU405" s="265" t="s">
        <v>193</v>
      </c>
      <c r="AV405" s="14" t="s">
        <v>85</v>
      </c>
      <c r="AW405" s="14" t="s">
        <v>34</v>
      </c>
      <c r="AX405" s="14" t="s">
        <v>83</v>
      </c>
      <c r="AY405" s="265" t="s">
        <v>171</v>
      </c>
    </row>
    <row r="406" s="2" customFormat="1" ht="24.15" customHeight="1">
      <c r="A406" s="38"/>
      <c r="B406" s="39"/>
      <c r="C406" s="226" t="s">
        <v>959</v>
      </c>
      <c r="D406" s="226" t="s">
        <v>173</v>
      </c>
      <c r="E406" s="227" t="s">
        <v>2951</v>
      </c>
      <c r="F406" s="228" t="s">
        <v>2952</v>
      </c>
      <c r="G406" s="229" t="s">
        <v>438</v>
      </c>
      <c r="H406" s="230">
        <v>10</v>
      </c>
      <c r="I406" s="231"/>
      <c r="J406" s="232">
        <f>ROUND(I406*H406,2)</f>
        <v>0</v>
      </c>
      <c r="K406" s="228" t="s">
        <v>177</v>
      </c>
      <c r="L406" s="44"/>
      <c r="M406" s="233" t="s">
        <v>1</v>
      </c>
      <c r="N406" s="234" t="s">
        <v>41</v>
      </c>
      <c r="O406" s="91"/>
      <c r="P406" s="235">
        <f>O406*H406</f>
        <v>0</v>
      </c>
      <c r="Q406" s="235">
        <v>0</v>
      </c>
      <c r="R406" s="235">
        <f>Q406*H406</f>
        <v>0</v>
      </c>
      <c r="S406" s="235">
        <v>0</v>
      </c>
      <c r="T406" s="23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7" t="s">
        <v>272</v>
      </c>
      <c r="AT406" s="237" t="s">
        <v>173</v>
      </c>
      <c r="AU406" s="237" t="s">
        <v>193</v>
      </c>
      <c r="AY406" s="17" t="s">
        <v>171</v>
      </c>
      <c r="BE406" s="238">
        <f>IF(N406="základní",J406,0)</f>
        <v>0</v>
      </c>
      <c r="BF406" s="238">
        <f>IF(N406="snížená",J406,0)</f>
        <v>0</v>
      </c>
      <c r="BG406" s="238">
        <f>IF(N406="zákl. přenesená",J406,0)</f>
        <v>0</v>
      </c>
      <c r="BH406" s="238">
        <f>IF(N406="sníž. přenesená",J406,0)</f>
        <v>0</v>
      </c>
      <c r="BI406" s="238">
        <f>IF(N406="nulová",J406,0)</f>
        <v>0</v>
      </c>
      <c r="BJ406" s="17" t="s">
        <v>83</v>
      </c>
      <c r="BK406" s="238">
        <f>ROUND(I406*H406,2)</f>
        <v>0</v>
      </c>
      <c r="BL406" s="17" t="s">
        <v>272</v>
      </c>
      <c r="BM406" s="237" t="s">
        <v>2953</v>
      </c>
    </row>
    <row r="407" s="2" customFormat="1">
      <c r="A407" s="38"/>
      <c r="B407" s="39"/>
      <c r="C407" s="40"/>
      <c r="D407" s="239" t="s">
        <v>180</v>
      </c>
      <c r="E407" s="40"/>
      <c r="F407" s="240" t="s">
        <v>2954</v>
      </c>
      <c r="G407" s="40"/>
      <c r="H407" s="40"/>
      <c r="I407" s="241"/>
      <c r="J407" s="40"/>
      <c r="K407" s="40"/>
      <c r="L407" s="44"/>
      <c r="M407" s="242"/>
      <c r="N407" s="243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180</v>
      </c>
      <c r="AU407" s="17" t="s">
        <v>193</v>
      </c>
    </row>
    <row r="408" s="14" customFormat="1">
      <c r="A408" s="14"/>
      <c r="B408" s="255"/>
      <c r="C408" s="256"/>
      <c r="D408" s="246" t="s">
        <v>182</v>
      </c>
      <c r="E408" s="257" t="s">
        <v>1</v>
      </c>
      <c r="F408" s="258" t="s">
        <v>231</v>
      </c>
      <c r="G408" s="256"/>
      <c r="H408" s="259">
        <v>10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5" t="s">
        <v>182</v>
      </c>
      <c r="AU408" s="265" t="s">
        <v>193</v>
      </c>
      <c r="AV408" s="14" t="s">
        <v>85</v>
      </c>
      <c r="AW408" s="14" t="s">
        <v>34</v>
      </c>
      <c r="AX408" s="14" t="s">
        <v>83</v>
      </c>
      <c r="AY408" s="265" t="s">
        <v>171</v>
      </c>
    </row>
    <row r="409" s="12" customFormat="1" ht="20.88" customHeight="1">
      <c r="A409" s="12"/>
      <c r="B409" s="210"/>
      <c r="C409" s="211"/>
      <c r="D409" s="212" t="s">
        <v>75</v>
      </c>
      <c r="E409" s="224" t="s">
        <v>2955</v>
      </c>
      <c r="F409" s="224" t="s">
        <v>2956</v>
      </c>
      <c r="G409" s="211"/>
      <c r="H409" s="211"/>
      <c r="I409" s="214"/>
      <c r="J409" s="225">
        <f>BK409</f>
        <v>0</v>
      </c>
      <c r="K409" s="211"/>
      <c r="L409" s="216"/>
      <c r="M409" s="217"/>
      <c r="N409" s="218"/>
      <c r="O409" s="218"/>
      <c r="P409" s="219">
        <f>SUM(P410:P418)</f>
        <v>0</v>
      </c>
      <c r="Q409" s="218"/>
      <c r="R409" s="219">
        <f>SUM(R410:R418)</f>
        <v>0</v>
      </c>
      <c r="S409" s="218"/>
      <c r="T409" s="220">
        <f>SUM(T410:T418)</f>
        <v>1.7606500000000001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21" t="s">
        <v>193</v>
      </c>
      <c r="AT409" s="222" t="s">
        <v>75</v>
      </c>
      <c r="AU409" s="222" t="s">
        <v>85</v>
      </c>
      <c r="AY409" s="221" t="s">
        <v>171</v>
      </c>
      <c r="BK409" s="223">
        <f>SUM(BK410:BK418)</f>
        <v>0</v>
      </c>
    </row>
    <row r="410" s="2" customFormat="1" ht="24.15" customHeight="1">
      <c r="A410" s="38"/>
      <c r="B410" s="39"/>
      <c r="C410" s="226" t="s">
        <v>964</v>
      </c>
      <c r="D410" s="226" t="s">
        <v>173</v>
      </c>
      <c r="E410" s="227" t="s">
        <v>2957</v>
      </c>
      <c r="F410" s="228" t="s">
        <v>2958</v>
      </c>
      <c r="G410" s="229" t="s">
        <v>438</v>
      </c>
      <c r="H410" s="230">
        <v>800</v>
      </c>
      <c r="I410" s="231"/>
      <c r="J410" s="232">
        <f>ROUND(I410*H410,2)</f>
        <v>0</v>
      </c>
      <c r="K410" s="228" t="s">
        <v>177</v>
      </c>
      <c r="L410" s="44"/>
      <c r="M410" s="233" t="s">
        <v>1</v>
      </c>
      <c r="N410" s="234" t="s">
        <v>41</v>
      </c>
      <c r="O410" s="91"/>
      <c r="P410" s="235">
        <f>O410*H410</f>
        <v>0</v>
      </c>
      <c r="Q410" s="235">
        <v>0</v>
      </c>
      <c r="R410" s="235">
        <f>Q410*H410</f>
        <v>0</v>
      </c>
      <c r="S410" s="235">
        <v>0.0021199999999999999</v>
      </c>
      <c r="T410" s="236">
        <f>S410*H410</f>
        <v>1.696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272</v>
      </c>
      <c r="AT410" s="237" t="s">
        <v>173</v>
      </c>
      <c r="AU410" s="237" t="s">
        <v>193</v>
      </c>
      <c r="AY410" s="17" t="s">
        <v>171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83</v>
      </c>
      <c r="BK410" s="238">
        <f>ROUND(I410*H410,2)</f>
        <v>0</v>
      </c>
      <c r="BL410" s="17" t="s">
        <v>272</v>
      </c>
      <c r="BM410" s="237" t="s">
        <v>2959</v>
      </c>
    </row>
    <row r="411" s="2" customFormat="1">
      <c r="A411" s="38"/>
      <c r="B411" s="39"/>
      <c r="C411" s="40"/>
      <c r="D411" s="239" t="s">
        <v>180</v>
      </c>
      <c r="E411" s="40"/>
      <c r="F411" s="240" t="s">
        <v>2960</v>
      </c>
      <c r="G411" s="40"/>
      <c r="H411" s="40"/>
      <c r="I411" s="241"/>
      <c r="J411" s="40"/>
      <c r="K411" s="40"/>
      <c r="L411" s="44"/>
      <c r="M411" s="242"/>
      <c r="N411" s="243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180</v>
      </c>
      <c r="AU411" s="17" t="s">
        <v>193</v>
      </c>
    </row>
    <row r="412" s="14" customFormat="1">
      <c r="A412" s="14"/>
      <c r="B412" s="255"/>
      <c r="C412" s="256"/>
      <c r="D412" s="246" t="s">
        <v>182</v>
      </c>
      <c r="E412" s="257" t="s">
        <v>1</v>
      </c>
      <c r="F412" s="258" t="s">
        <v>2961</v>
      </c>
      <c r="G412" s="256"/>
      <c r="H412" s="259">
        <v>800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5" t="s">
        <v>182</v>
      </c>
      <c r="AU412" s="265" t="s">
        <v>193</v>
      </c>
      <c r="AV412" s="14" t="s">
        <v>85</v>
      </c>
      <c r="AW412" s="14" t="s">
        <v>34</v>
      </c>
      <c r="AX412" s="14" t="s">
        <v>83</v>
      </c>
      <c r="AY412" s="265" t="s">
        <v>171</v>
      </c>
    </row>
    <row r="413" s="2" customFormat="1" ht="24.15" customHeight="1">
      <c r="A413" s="38"/>
      <c r="B413" s="39"/>
      <c r="C413" s="226" t="s">
        <v>970</v>
      </c>
      <c r="D413" s="226" t="s">
        <v>173</v>
      </c>
      <c r="E413" s="227" t="s">
        <v>2962</v>
      </c>
      <c r="F413" s="228" t="s">
        <v>2963</v>
      </c>
      <c r="G413" s="229" t="s">
        <v>492</v>
      </c>
      <c r="H413" s="230">
        <v>55</v>
      </c>
      <c r="I413" s="231"/>
      <c r="J413" s="232">
        <f>ROUND(I413*H413,2)</f>
        <v>0</v>
      </c>
      <c r="K413" s="228" t="s">
        <v>177</v>
      </c>
      <c r="L413" s="44"/>
      <c r="M413" s="233" t="s">
        <v>1</v>
      </c>
      <c r="N413" s="234" t="s">
        <v>41</v>
      </c>
      <c r="O413" s="91"/>
      <c r="P413" s="235">
        <f>O413*H413</f>
        <v>0</v>
      </c>
      <c r="Q413" s="235">
        <v>0</v>
      </c>
      <c r="R413" s="235">
        <f>Q413*H413</f>
        <v>0</v>
      </c>
      <c r="S413" s="235">
        <v>0.00023000000000000001</v>
      </c>
      <c r="T413" s="236">
        <f>S413*H413</f>
        <v>0.01265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7" t="s">
        <v>272</v>
      </c>
      <c r="AT413" s="237" t="s">
        <v>173</v>
      </c>
      <c r="AU413" s="237" t="s">
        <v>193</v>
      </c>
      <c r="AY413" s="17" t="s">
        <v>171</v>
      </c>
      <c r="BE413" s="238">
        <f>IF(N413="základní",J413,0)</f>
        <v>0</v>
      </c>
      <c r="BF413" s="238">
        <f>IF(N413="snížená",J413,0)</f>
        <v>0</v>
      </c>
      <c r="BG413" s="238">
        <f>IF(N413="zákl. přenesená",J413,0)</f>
        <v>0</v>
      </c>
      <c r="BH413" s="238">
        <f>IF(N413="sníž. přenesená",J413,0)</f>
        <v>0</v>
      </c>
      <c r="BI413" s="238">
        <f>IF(N413="nulová",J413,0)</f>
        <v>0</v>
      </c>
      <c r="BJ413" s="17" t="s">
        <v>83</v>
      </c>
      <c r="BK413" s="238">
        <f>ROUND(I413*H413,2)</f>
        <v>0</v>
      </c>
      <c r="BL413" s="17" t="s">
        <v>272</v>
      </c>
      <c r="BM413" s="237" t="s">
        <v>2964</v>
      </c>
    </row>
    <row r="414" s="2" customFormat="1">
      <c r="A414" s="38"/>
      <c r="B414" s="39"/>
      <c r="C414" s="40"/>
      <c r="D414" s="239" t="s">
        <v>180</v>
      </c>
      <c r="E414" s="40"/>
      <c r="F414" s="240" t="s">
        <v>2965</v>
      </c>
      <c r="G414" s="40"/>
      <c r="H414" s="40"/>
      <c r="I414" s="241"/>
      <c r="J414" s="40"/>
      <c r="K414" s="40"/>
      <c r="L414" s="44"/>
      <c r="M414" s="242"/>
      <c r="N414" s="243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180</v>
      </c>
      <c r="AU414" s="17" t="s">
        <v>193</v>
      </c>
    </row>
    <row r="415" s="14" customFormat="1">
      <c r="A415" s="14"/>
      <c r="B415" s="255"/>
      <c r="C415" s="256"/>
      <c r="D415" s="246" t="s">
        <v>182</v>
      </c>
      <c r="E415" s="257" t="s">
        <v>1</v>
      </c>
      <c r="F415" s="258" t="s">
        <v>542</v>
      </c>
      <c r="G415" s="256"/>
      <c r="H415" s="259">
        <v>55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5" t="s">
        <v>182</v>
      </c>
      <c r="AU415" s="265" t="s">
        <v>193</v>
      </c>
      <c r="AV415" s="14" t="s">
        <v>85</v>
      </c>
      <c r="AW415" s="14" t="s">
        <v>34</v>
      </c>
      <c r="AX415" s="14" t="s">
        <v>83</v>
      </c>
      <c r="AY415" s="265" t="s">
        <v>171</v>
      </c>
    </row>
    <row r="416" s="2" customFormat="1" ht="33" customHeight="1">
      <c r="A416" s="38"/>
      <c r="B416" s="39"/>
      <c r="C416" s="226" t="s">
        <v>976</v>
      </c>
      <c r="D416" s="226" t="s">
        <v>173</v>
      </c>
      <c r="E416" s="227" t="s">
        <v>2966</v>
      </c>
      <c r="F416" s="228" t="s">
        <v>2967</v>
      </c>
      <c r="G416" s="229" t="s">
        <v>492</v>
      </c>
      <c r="H416" s="230">
        <v>40</v>
      </c>
      <c r="I416" s="231"/>
      <c r="J416" s="232">
        <f>ROUND(I416*H416,2)</f>
        <v>0</v>
      </c>
      <c r="K416" s="228" t="s">
        <v>177</v>
      </c>
      <c r="L416" s="44"/>
      <c r="M416" s="233" t="s">
        <v>1</v>
      </c>
      <c r="N416" s="234" t="s">
        <v>41</v>
      </c>
      <c r="O416" s="91"/>
      <c r="P416" s="235">
        <f>O416*H416</f>
        <v>0</v>
      </c>
      <c r="Q416" s="235">
        <v>0</v>
      </c>
      <c r="R416" s="235">
        <f>Q416*H416</f>
        <v>0</v>
      </c>
      <c r="S416" s="235">
        <v>0.0012999999999999999</v>
      </c>
      <c r="T416" s="236">
        <f>S416*H416</f>
        <v>0.051999999999999998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7" t="s">
        <v>272</v>
      </c>
      <c r="AT416" s="237" t="s">
        <v>173</v>
      </c>
      <c r="AU416" s="237" t="s">
        <v>193</v>
      </c>
      <c r="AY416" s="17" t="s">
        <v>171</v>
      </c>
      <c r="BE416" s="238">
        <f>IF(N416="základní",J416,0)</f>
        <v>0</v>
      </c>
      <c r="BF416" s="238">
        <f>IF(N416="snížená",J416,0)</f>
        <v>0</v>
      </c>
      <c r="BG416" s="238">
        <f>IF(N416="zákl. přenesená",J416,0)</f>
        <v>0</v>
      </c>
      <c r="BH416" s="238">
        <f>IF(N416="sníž. přenesená",J416,0)</f>
        <v>0</v>
      </c>
      <c r="BI416" s="238">
        <f>IF(N416="nulová",J416,0)</f>
        <v>0</v>
      </c>
      <c r="BJ416" s="17" t="s">
        <v>83</v>
      </c>
      <c r="BK416" s="238">
        <f>ROUND(I416*H416,2)</f>
        <v>0</v>
      </c>
      <c r="BL416" s="17" t="s">
        <v>272</v>
      </c>
      <c r="BM416" s="237" t="s">
        <v>2968</v>
      </c>
    </row>
    <row r="417" s="2" customFormat="1">
      <c r="A417" s="38"/>
      <c r="B417" s="39"/>
      <c r="C417" s="40"/>
      <c r="D417" s="239" t="s">
        <v>180</v>
      </c>
      <c r="E417" s="40"/>
      <c r="F417" s="240" t="s">
        <v>2969</v>
      </c>
      <c r="G417" s="40"/>
      <c r="H417" s="40"/>
      <c r="I417" s="241"/>
      <c r="J417" s="40"/>
      <c r="K417" s="40"/>
      <c r="L417" s="44"/>
      <c r="M417" s="242"/>
      <c r="N417" s="243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180</v>
      </c>
      <c r="AU417" s="17" t="s">
        <v>193</v>
      </c>
    </row>
    <row r="418" s="14" customFormat="1">
      <c r="A418" s="14"/>
      <c r="B418" s="255"/>
      <c r="C418" s="256"/>
      <c r="D418" s="246" t="s">
        <v>182</v>
      </c>
      <c r="E418" s="257" t="s">
        <v>1</v>
      </c>
      <c r="F418" s="258" t="s">
        <v>435</v>
      </c>
      <c r="G418" s="256"/>
      <c r="H418" s="259">
        <v>40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5" t="s">
        <v>182</v>
      </c>
      <c r="AU418" s="265" t="s">
        <v>193</v>
      </c>
      <c r="AV418" s="14" t="s">
        <v>85</v>
      </c>
      <c r="AW418" s="14" t="s">
        <v>34</v>
      </c>
      <c r="AX418" s="14" t="s">
        <v>83</v>
      </c>
      <c r="AY418" s="265" t="s">
        <v>171</v>
      </c>
    </row>
    <row r="419" s="12" customFormat="1" ht="20.88" customHeight="1">
      <c r="A419" s="12"/>
      <c r="B419" s="210"/>
      <c r="C419" s="211"/>
      <c r="D419" s="212" t="s">
        <v>75</v>
      </c>
      <c r="E419" s="224" t="s">
        <v>2970</v>
      </c>
      <c r="F419" s="224" t="s">
        <v>2971</v>
      </c>
      <c r="G419" s="211"/>
      <c r="H419" s="211"/>
      <c r="I419" s="214"/>
      <c r="J419" s="225">
        <f>BK419</f>
        <v>0</v>
      </c>
      <c r="K419" s="211"/>
      <c r="L419" s="216"/>
      <c r="M419" s="217"/>
      <c r="N419" s="218"/>
      <c r="O419" s="218"/>
      <c r="P419" s="219">
        <f>SUM(P420:P427)</f>
        <v>0</v>
      </c>
      <c r="Q419" s="218"/>
      <c r="R419" s="219">
        <f>SUM(R420:R427)</f>
        <v>0</v>
      </c>
      <c r="S419" s="218"/>
      <c r="T419" s="220">
        <f>SUM(T420:T427)</f>
        <v>0.064399999999999999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21" t="s">
        <v>85</v>
      </c>
      <c r="AT419" s="222" t="s">
        <v>75</v>
      </c>
      <c r="AU419" s="222" t="s">
        <v>85</v>
      </c>
      <c r="AY419" s="221" t="s">
        <v>171</v>
      </c>
      <c r="BK419" s="223">
        <f>SUM(BK420:BK427)</f>
        <v>0</v>
      </c>
    </row>
    <row r="420" s="2" customFormat="1" ht="37.8" customHeight="1">
      <c r="A420" s="38"/>
      <c r="B420" s="39"/>
      <c r="C420" s="226" t="s">
        <v>982</v>
      </c>
      <c r="D420" s="226" t="s">
        <v>173</v>
      </c>
      <c r="E420" s="227" t="s">
        <v>2972</v>
      </c>
      <c r="F420" s="228" t="s">
        <v>2973</v>
      </c>
      <c r="G420" s="229" t="s">
        <v>492</v>
      </c>
      <c r="H420" s="230">
        <v>5</v>
      </c>
      <c r="I420" s="231"/>
      <c r="J420" s="232">
        <f>ROUND(I420*H420,2)</f>
        <v>0</v>
      </c>
      <c r="K420" s="228" t="s">
        <v>177</v>
      </c>
      <c r="L420" s="44"/>
      <c r="M420" s="233" t="s">
        <v>1</v>
      </c>
      <c r="N420" s="234" t="s">
        <v>41</v>
      </c>
      <c r="O420" s="91"/>
      <c r="P420" s="235">
        <f>O420*H420</f>
        <v>0</v>
      </c>
      <c r="Q420" s="235">
        <v>0</v>
      </c>
      <c r="R420" s="235">
        <f>Q420*H420</f>
        <v>0</v>
      </c>
      <c r="S420" s="235">
        <v>0</v>
      </c>
      <c r="T420" s="23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7" t="s">
        <v>272</v>
      </c>
      <c r="AT420" s="237" t="s">
        <v>173</v>
      </c>
      <c r="AU420" s="237" t="s">
        <v>193</v>
      </c>
      <c r="AY420" s="17" t="s">
        <v>171</v>
      </c>
      <c r="BE420" s="238">
        <f>IF(N420="základní",J420,0)</f>
        <v>0</v>
      </c>
      <c r="BF420" s="238">
        <f>IF(N420="snížená",J420,0)</f>
        <v>0</v>
      </c>
      <c r="BG420" s="238">
        <f>IF(N420="zákl. přenesená",J420,0)</f>
        <v>0</v>
      </c>
      <c r="BH420" s="238">
        <f>IF(N420="sníž. přenesená",J420,0)</f>
        <v>0</v>
      </c>
      <c r="BI420" s="238">
        <f>IF(N420="nulová",J420,0)</f>
        <v>0</v>
      </c>
      <c r="BJ420" s="17" t="s">
        <v>83</v>
      </c>
      <c r="BK420" s="238">
        <f>ROUND(I420*H420,2)</f>
        <v>0</v>
      </c>
      <c r="BL420" s="17" t="s">
        <v>272</v>
      </c>
      <c r="BM420" s="237" t="s">
        <v>2974</v>
      </c>
    </row>
    <row r="421" s="2" customFormat="1">
      <c r="A421" s="38"/>
      <c r="B421" s="39"/>
      <c r="C421" s="40"/>
      <c r="D421" s="239" t="s">
        <v>180</v>
      </c>
      <c r="E421" s="40"/>
      <c r="F421" s="240" t="s">
        <v>2975</v>
      </c>
      <c r="G421" s="40"/>
      <c r="H421" s="40"/>
      <c r="I421" s="241"/>
      <c r="J421" s="40"/>
      <c r="K421" s="40"/>
      <c r="L421" s="44"/>
      <c r="M421" s="242"/>
      <c r="N421" s="243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180</v>
      </c>
      <c r="AU421" s="17" t="s">
        <v>193</v>
      </c>
    </row>
    <row r="422" s="2" customFormat="1" ht="33" customHeight="1">
      <c r="A422" s="38"/>
      <c r="B422" s="39"/>
      <c r="C422" s="226" t="s">
        <v>988</v>
      </c>
      <c r="D422" s="226" t="s">
        <v>173</v>
      </c>
      <c r="E422" s="227" t="s">
        <v>2976</v>
      </c>
      <c r="F422" s="228" t="s">
        <v>2977</v>
      </c>
      <c r="G422" s="229" t="s">
        <v>492</v>
      </c>
      <c r="H422" s="230">
        <v>28</v>
      </c>
      <c r="I422" s="231"/>
      <c r="J422" s="232">
        <f>ROUND(I422*H422,2)</f>
        <v>0</v>
      </c>
      <c r="K422" s="228" t="s">
        <v>177</v>
      </c>
      <c r="L422" s="44"/>
      <c r="M422" s="233" t="s">
        <v>1</v>
      </c>
      <c r="N422" s="234" t="s">
        <v>41</v>
      </c>
      <c r="O422" s="91"/>
      <c r="P422" s="235">
        <f>O422*H422</f>
        <v>0</v>
      </c>
      <c r="Q422" s="235">
        <v>0</v>
      </c>
      <c r="R422" s="235">
        <f>Q422*H422</f>
        <v>0</v>
      </c>
      <c r="S422" s="235">
        <v>0.001</v>
      </c>
      <c r="T422" s="236">
        <f>S422*H422</f>
        <v>0.028000000000000001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7" t="s">
        <v>272</v>
      </c>
      <c r="AT422" s="237" t="s">
        <v>173</v>
      </c>
      <c r="AU422" s="237" t="s">
        <v>193</v>
      </c>
      <c r="AY422" s="17" t="s">
        <v>171</v>
      </c>
      <c r="BE422" s="238">
        <f>IF(N422="základní",J422,0)</f>
        <v>0</v>
      </c>
      <c r="BF422" s="238">
        <f>IF(N422="snížená",J422,0)</f>
        <v>0</v>
      </c>
      <c r="BG422" s="238">
        <f>IF(N422="zákl. přenesená",J422,0)</f>
        <v>0</v>
      </c>
      <c r="BH422" s="238">
        <f>IF(N422="sníž. přenesená",J422,0)</f>
        <v>0</v>
      </c>
      <c r="BI422" s="238">
        <f>IF(N422="nulová",J422,0)</f>
        <v>0</v>
      </c>
      <c r="BJ422" s="17" t="s">
        <v>83</v>
      </c>
      <c r="BK422" s="238">
        <f>ROUND(I422*H422,2)</f>
        <v>0</v>
      </c>
      <c r="BL422" s="17" t="s">
        <v>272</v>
      </c>
      <c r="BM422" s="237" t="s">
        <v>2978</v>
      </c>
    </row>
    <row r="423" s="2" customFormat="1">
      <c r="A423" s="38"/>
      <c r="B423" s="39"/>
      <c r="C423" s="40"/>
      <c r="D423" s="239" t="s">
        <v>180</v>
      </c>
      <c r="E423" s="40"/>
      <c r="F423" s="240" t="s">
        <v>2979</v>
      </c>
      <c r="G423" s="40"/>
      <c r="H423" s="40"/>
      <c r="I423" s="241"/>
      <c r="J423" s="40"/>
      <c r="K423" s="40"/>
      <c r="L423" s="44"/>
      <c r="M423" s="242"/>
      <c r="N423" s="243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180</v>
      </c>
      <c r="AU423" s="17" t="s">
        <v>193</v>
      </c>
    </row>
    <row r="424" s="2" customFormat="1" ht="33" customHeight="1">
      <c r="A424" s="38"/>
      <c r="B424" s="39"/>
      <c r="C424" s="226" t="s">
        <v>995</v>
      </c>
      <c r="D424" s="226" t="s">
        <v>173</v>
      </c>
      <c r="E424" s="227" t="s">
        <v>2966</v>
      </c>
      <c r="F424" s="228" t="s">
        <v>2967</v>
      </c>
      <c r="G424" s="229" t="s">
        <v>492</v>
      </c>
      <c r="H424" s="230">
        <v>28</v>
      </c>
      <c r="I424" s="231"/>
      <c r="J424" s="232">
        <f>ROUND(I424*H424,2)</f>
        <v>0</v>
      </c>
      <c r="K424" s="228" t="s">
        <v>177</v>
      </c>
      <c r="L424" s="44"/>
      <c r="M424" s="233" t="s">
        <v>1</v>
      </c>
      <c r="N424" s="234" t="s">
        <v>41</v>
      </c>
      <c r="O424" s="91"/>
      <c r="P424" s="235">
        <f>O424*H424</f>
        <v>0</v>
      </c>
      <c r="Q424" s="235">
        <v>0</v>
      </c>
      <c r="R424" s="235">
        <f>Q424*H424</f>
        <v>0</v>
      </c>
      <c r="S424" s="235">
        <v>0.0012999999999999999</v>
      </c>
      <c r="T424" s="236">
        <f>S424*H424</f>
        <v>0.036400000000000002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7" t="s">
        <v>272</v>
      </c>
      <c r="AT424" s="237" t="s">
        <v>173</v>
      </c>
      <c r="AU424" s="237" t="s">
        <v>193</v>
      </c>
      <c r="AY424" s="17" t="s">
        <v>171</v>
      </c>
      <c r="BE424" s="238">
        <f>IF(N424="základní",J424,0)</f>
        <v>0</v>
      </c>
      <c r="BF424" s="238">
        <f>IF(N424="snížená",J424,0)</f>
        <v>0</v>
      </c>
      <c r="BG424" s="238">
        <f>IF(N424="zákl. přenesená",J424,0)</f>
        <v>0</v>
      </c>
      <c r="BH424" s="238">
        <f>IF(N424="sníž. přenesená",J424,0)</f>
        <v>0</v>
      </c>
      <c r="BI424" s="238">
        <f>IF(N424="nulová",J424,0)</f>
        <v>0</v>
      </c>
      <c r="BJ424" s="17" t="s">
        <v>83</v>
      </c>
      <c r="BK424" s="238">
        <f>ROUND(I424*H424,2)</f>
        <v>0</v>
      </c>
      <c r="BL424" s="17" t="s">
        <v>272</v>
      </c>
      <c r="BM424" s="237" t="s">
        <v>2980</v>
      </c>
    </row>
    <row r="425" s="2" customFormat="1">
      <c r="A425" s="38"/>
      <c r="B425" s="39"/>
      <c r="C425" s="40"/>
      <c r="D425" s="239" t="s">
        <v>180</v>
      </c>
      <c r="E425" s="40"/>
      <c r="F425" s="240" t="s">
        <v>2969</v>
      </c>
      <c r="G425" s="40"/>
      <c r="H425" s="40"/>
      <c r="I425" s="241"/>
      <c r="J425" s="40"/>
      <c r="K425" s="40"/>
      <c r="L425" s="44"/>
      <c r="M425" s="242"/>
      <c r="N425" s="243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180</v>
      </c>
      <c r="AU425" s="17" t="s">
        <v>193</v>
      </c>
    </row>
    <row r="426" s="2" customFormat="1" ht="37.8" customHeight="1">
      <c r="A426" s="38"/>
      <c r="B426" s="39"/>
      <c r="C426" s="226" t="s">
        <v>1000</v>
      </c>
      <c r="D426" s="226" t="s">
        <v>173</v>
      </c>
      <c r="E426" s="227" t="s">
        <v>2827</v>
      </c>
      <c r="F426" s="228" t="s">
        <v>2828</v>
      </c>
      <c r="G426" s="229" t="s">
        <v>492</v>
      </c>
      <c r="H426" s="230">
        <v>5</v>
      </c>
      <c r="I426" s="231"/>
      <c r="J426" s="232">
        <f>ROUND(I426*H426,2)</f>
        <v>0</v>
      </c>
      <c r="K426" s="228" t="s">
        <v>177</v>
      </c>
      <c r="L426" s="44"/>
      <c r="M426" s="233" t="s">
        <v>1</v>
      </c>
      <c r="N426" s="234" t="s">
        <v>41</v>
      </c>
      <c r="O426" s="91"/>
      <c r="P426" s="235">
        <f>O426*H426</f>
        <v>0</v>
      </c>
      <c r="Q426" s="235">
        <v>0</v>
      </c>
      <c r="R426" s="235">
        <f>Q426*H426</f>
        <v>0</v>
      </c>
      <c r="S426" s="235">
        <v>0</v>
      </c>
      <c r="T426" s="23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7" t="s">
        <v>272</v>
      </c>
      <c r="AT426" s="237" t="s">
        <v>173</v>
      </c>
      <c r="AU426" s="237" t="s">
        <v>193</v>
      </c>
      <c r="AY426" s="17" t="s">
        <v>171</v>
      </c>
      <c r="BE426" s="238">
        <f>IF(N426="základní",J426,0)</f>
        <v>0</v>
      </c>
      <c r="BF426" s="238">
        <f>IF(N426="snížená",J426,0)</f>
        <v>0</v>
      </c>
      <c r="BG426" s="238">
        <f>IF(N426="zákl. přenesená",J426,0)</f>
        <v>0</v>
      </c>
      <c r="BH426" s="238">
        <f>IF(N426="sníž. přenesená",J426,0)</f>
        <v>0</v>
      </c>
      <c r="BI426" s="238">
        <f>IF(N426="nulová",J426,0)</f>
        <v>0</v>
      </c>
      <c r="BJ426" s="17" t="s">
        <v>83</v>
      </c>
      <c r="BK426" s="238">
        <f>ROUND(I426*H426,2)</f>
        <v>0</v>
      </c>
      <c r="BL426" s="17" t="s">
        <v>272</v>
      </c>
      <c r="BM426" s="237" t="s">
        <v>2981</v>
      </c>
    </row>
    <row r="427" s="2" customFormat="1">
      <c r="A427" s="38"/>
      <c r="B427" s="39"/>
      <c r="C427" s="40"/>
      <c r="D427" s="239" t="s">
        <v>180</v>
      </c>
      <c r="E427" s="40"/>
      <c r="F427" s="240" t="s">
        <v>2830</v>
      </c>
      <c r="G427" s="40"/>
      <c r="H427" s="40"/>
      <c r="I427" s="241"/>
      <c r="J427" s="40"/>
      <c r="K427" s="40"/>
      <c r="L427" s="44"/>
      <c r="M427" s="242"/>
      <c r="N427" s="243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180</v>
      </c>
      <c r="AU427" s="17" t="s">
        <v>193</v>
      </c>
    </row>
    <row r="428" s="12" customFormat="1" ht="20.88" customHeight="1">
      <c r="A428" s="12"/>
      <c r="B428" s="210"/>
      <c r="C428" s="211"/>
      <c r="D428" s="212" t="s">
        <v>75</v>
      </c>
      <c r="E428" s="224" t="s">
        <v>2982</v>
      </c>
      <c r="F428" s="224" t="s">
        <v>2983</v>
      </c>
      <c r="G428" s="211"/>
      <c r="H428" s="211"/>
      <c r="I428" s="214"/>
      <c r="J428" s="225">
        <f>BK428</f>
        <v>0</v>
      </c>
      <c r="K428" s="211"/>
      <c r="L428" s="216"/>
      <c r="M428" s="217"/>
      <c r="N428" s="218"/>
      <c r="O428" s="218"/>
      <c r="P428" s="219">
        <f>SUM(P429:P437)</f>
        <v>0</v>
      </c>
      <c r="Q428" s="218"/>
      <c r="R428" s="219">
        <f>SUM(R429:R437)</f>
        <v>0</v>
      </c>
      <c r="S428" s="218"/>
      <c r="T428" s="220">
        <f>SUM(T429:T437)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21" t="s">
        <v>85</v>
      </c>
      <c r="AT428" s="222" t="s">
        <v>75</v>
      </c>
      <c r="AU428" s="222" t="s">
        <v>85</v>
      </c>
      <c r="AY428" s="221" t="s">
        <v>171</v>
      </c>
      <c r="BK428" s="223">
        <f>SUM(BK429:BK437)</f>
        <v>0</v>
      </c>
    </row>
    <row r="429" s="2" customFormat="1" ht="55.5" customHeight="1">
      <c r="A429" s="38"/>
      <c r="B429" s="39"/>
      <c r="C429" s="226" t="s">
        <v>1007</v>
      </c>
      <c r="D429" s="226" t="s">
        <v>173</v>
      </c>
      <c r="E429" s="227" t="s">
        <v>2984</v>
      </c>
      <c r="F429" s="228" t="s">
        <v>2985</v>
      </c>
      <c r="G429" s="229" t="s">
        <v>492</v>
      </c>
      <c r="H429" s="230">
        <v>1</v>
      </c>
      <c r="I429" s="231"/>
      <c r="J429" s="232">
        <f>ROUND(I429*H429,2)</f>
        <v>0</v>
      </c>
      <c r="K429" s="228" t="s">
        <v>1</v>
      </c>
      <c r="L429" s="44"/>
      <c r="M429" s="233" t="s">
        <v>1</v>
      </c>
      <c r="N429" s="234" t="s">
        <v>41</v>
      </c>
      <c r="O429" s="91"/>
      <c r="P429" s="235">
        <f>O429*H429</f>
        <v>0</v>
      </c>
      <c r="Q429" s="235">
        <v>0</v>
      </c>
      <c r="R429" s="235">
        <f>Q429*H429</f>
        <v>0</v>
      </c>
      <c r="S429" s="235">
        <v>0</v>
      </c>
      <c r="T429" s="23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7" t="s">
        <v>601</v>
      </c>
      <c r="AT429" s="237" t="s">
        <v>173</v>
      </c>
      <c r="AU429" s="237" t="s">
        <v>193</v>
      </c>
      <c r="AY429" s="17" t="s">
        <v>171</v>
      </c>
      <c r="BE429" s="238">
        <f>IF(N429="základní",J429,0)</f>
        <v>0</v>
      </c>
      <c r="BF429" s="238">
        <f>IF(N429="snížená",J429,0)</f>
        <v>0</v>
      </c>
      <c r="BG429" s="238">
        <f>IF(N429="zákl. přenesená",J429,0)</f>
        <v>0</v>
      </c>
      <c r="BH429" s="238">
        <f>IF(N429="sníž. přenesená",J429,0)</f>
        <v>0</v>
      </c>
      <c r="BI429" s="238">
        <f>IF(N429="nulová",J429,0)</f>
        <v>0</v>
      </c>
      <c r="BJ429" s="17" t="s">
        <v>83</v>
      </c>
      <c r="BK429" s="238">
        <f>ROUND(I429*H429,2)</f>
        <v>0</v>
      </c>
      <c r="BL429" s="17" t="s">
        <v>601</v>
      </c>
      <c r="BM429" s="237" t="s">
        <v>2986</v>
      </c>
    </row>
    <row r="430" s="2" customFormat="1" ht="21.75" customHeight="1">
      <c r="A430" s="38"/>
      <c r="B430" s="39"/>
      <c r="C430" s="226" t="s">
        <v>1013</v>
      </c>
      <c r="D430" s="226" t="s">
        <v>173</v>
      </c>
      <c r="E430" s="227" t="s">
        <v>2987</v>
      </c>
      <c r="F430" s="228" t="s">
        <v>2988</v>
      </c>
      <c r="G430" s="229" t="s">
        <v>492</v>
      </c>
      <c r="H430" s="230">
        <v>2</v>
      </c>
      <c r="I430" s="231"/>
      <c r="J430" s="232">
        <f>ROUND(I430*H430,2)</f>
        <v>0</v>
      </c>
      <c r="K430" s="228" t="s">
        <v>177</v>
      </c>
      <c r="L430" s="44"/>
      <c r="M430" s="233" t="s">
        <v>1</v>
      </c>
      <c r="N430" s="234" t="s">
        <v>41</v>
      </c>
      <c r="O430" s="91"/>
      <c r="P430" s="235">
        <f>O430*H430</f>
        <v>0</v>
      </c>
      <c r="Q430" s="235">
        <v>0</v>
      </c>
      <c r="R430" s="235">
        <f>Q430*H430</f>
        <v>0</v>
      </c>
      <c r="S430" s="235">
        <v>0</v>
      </c>
      <c r="T430" s="23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7" t="s">
        <v>601</v>
      </c>
      <c r="AT430" s="237" t="s">
        <v>173</v>
      </c>
      <c r="AU430" s="237" t="s">
        <v>193</v>
      </c>
      <c r="AY430" s="17" t="s">
        <v>171</v>
      </c>
      <c r="BE430" s="238">
        <f>IF(N430="základní",J430,0)</f>
        <v>0</v>
      </c>
      <c r="BF430" s="238">
        <f>IF(N430="snížená",J430,0)</f>
        <v>0</v>
      </c>
      <c r="BG430" s="238">
        <f>IF(N430="zákl. přenesená",J430,0)</f>
        <v>0</v>
      </c>
      <c r="BH430" s="238">
        <f>IF(N430="sníž. přenesená",J430,0)</f>
        <v>0</v>
      </c>
      <c r="BI430" s="238">
        <f>IF(N430="nulová",J430,0)</f>
        <v>0</v>
      </c>
      <c r="BJ430" s="17" t="s">
        <v>83</v>
      </c>
      <c r="BK430" s="238">
        <f>ROUND(I430*H430,2)</f>
        <v>0</v>
      </c>
      <c r="BL430" s="17" t="s">
        <v>601</v>
      </c>
      <c r="BM430" s="237" t="s">
        <v>2989</v>
      </c>
    </row>
    <row r="431" s="2" customFormat="1">
      <c r="A431" s="38"/>
      <c r="B431" s="39"/>
      <c r="C431" s="40"/>
      <c r="D431" s="239" t="s">
        <v>180</v>
      </c>
      <c r="E431" s="40"/>
      <c r="F431" s="240" t="s">
        <v>2990</v>
      </c>
      <c r="G431" s="40"/>
      <c r="H431" s="40"/>
      <c r="I431" s="241"/>
      <c r="J431" s="40"/>
      <c r="K431" s="40"/>
      <c r="L431" s="44"/>
      <c r="M431" s="242"/>
      <c r="N431" s="243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180</v>
      </c>
      <c r="AU431" s="17" t="s">
        <v>193</v>
      </c>
    </row>
    <row r="432" s="14" customFormat="1">
      <c r="A432" s="14"/>
      <c r="B432" s="255"/>
      <c r="C432" s="256"/>
      <c r="D432" s="246" t="s">
        <v>182</v>
      </c>
      <c r="E432" s="257" t="s">
        <v>1</v>
      </c>
      <c r="F432" s="258" t="s">
        <v>85</v>
      </c>
      <c r="G432" s="256"/>
      <c r="H432" s="259">
        <v>2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5" t="s">
        <v>182</v>
      </c>
      <c r="AU432" s="265" t="s">
        <v>193</v>
      </c>
      <c r="AV432" s="14" t="s">
        <v>85</v>
      </c>
      <c r="AW432" s="14" t="s">
        <v>34</v>
      </c>
      <c r="AX432" s="14" t="s">
        <v>83</v>
      </c>
      <c r="AY432" s="265" t="s">
        <v>171</v>
      </c>
    </row>
    <row r="433" s="2" customFormat="1" ht="24.15" customHeight="1">
      <c r="A433" s="38"/>
      <c r="B433" s="39"/>
      <c r="C433" s="226" t="s">
        <v>1019</v>
      </c>
      <c r="D433" s="226" t="s">
        <v>173</v>
      </c>
      <c r="E433" s="227" t="s">
        <v>2991</v>
      </c>
      <c r="F433" s="228" t="s">
        <v>2992</v>
      </c>
      <c r="G433" s="229" t="s">
        <v>2993</v>
      </c>
      <c r="H433" s="230">
        <v>33</v>
      </c>
      <c r="I433" s="231"/>
      <c r="J433" s="232">
        <f>ROUND(I433*H433,2)</f>
        <v>0</v>
      </c>
      <c r="K433" s="228" t="s">
        <v>177</v>
      </c>
      <c r="L433" s="44"/>
      <c r="M433" s="233" t="s">
        <v>1</v>
      </c>
      <c r="N433" s="234" t="s">
        <v>41</v>
      </c>
      <c r="O433" s="91"/>
      <c r="P433" s="235">
        <f>O433*H433</f>
        <v>0</v>
      </c>
      <c r="Q433" s="235">
        <v>0</v>
      </c>
      <c r="R433" s="235">
        <f>Q433*H433</f>
        <v>0</v>
      </c>
      <c r="S433" s="235">
        <v>0</v>
      </c>
      <c r="T433" s="236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7" t="s">
        <v>601</v>
      </c>
      <c r="AT433" s="237" t="s">
        <v>173</v>
      </c>
      <c r="AU433" s="237" t="s">
        <v>193</v>
      </c>
      <c r="AY433" s="17" t="s">
        <v>171</v>
      </c>
      <c r="BE433" s="238">
        <f>IF(N433="základní",J433,0)</f>
        <v>0</v>
      </c>
      <c r="BF433" s="238">
        <f>IF(N433="snížená",J433,0)</f>
        <v>0</v>
      </c>
      <c r="BG433" s="238">
        <f>IF(N433="zákl. přenesená",J433,0)</f>
        <v>0</v>
      </c>
      <c r="BH433" s="238">
        <f>IF(N433="sníž. přenesená",J433,0)</f>
        <v>0</v>
      </c>
      <c r="BI433" s="238">
        <f>IF(N433="nulová",J433,0)</f>
        <v>0</v>
      </c>
      <c r="BJ433" s="17" t="s">
        <v>83</v>
      </c>
      <c r="BK433" s="238">
        <f>ROUND(I433*H433,2)</f>
        <v>0</v>
      </c>
      <c r="BL433" s="17" t="s">
        <v>601</v>
      </c>
      <c r="BM433" s="237" t="s">
        <v>2994</v>
      </c>
    </row>
    <row r="434" s="2" customFormat="1">
      <c r="A434" s="38"/>
      <c r="B434" s="39"/>
      <c r="C434" s="40"/>
      <c r="D434" s="239" t="s">
        <v>180</v>
      </c>
      <c r="E434" s="40"/>
      <c r="F434" s="240" t="s">
        <v>2995</v>
      </c>
      <c r="G434" s="40"/>
      <c r="H434" s="40"/>
      <c r="I434" s="241"/>
      <c r="J434" s="40"/>
      <c r="K434" s="40"/>
      <c r="L434" s="44"/>
      <c r="M434" s="242"/>
      <c r="N434" s="243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180</v>
      </c>
      <c r="AU434" s="17" t="s">
        <v>193</v>
      </c>
    </row>
    <row r="435" s="2" customFormat="1" ht="24.15" customHeight="1">
      <c r="A435" s="38"/>
      <c r="B435" s="39"/>
      <c r="C435" s="226" t="s">
        <v>1024</v>
      </c>
      <c r="D435" s="226" t="s">
        <v>173</v>
      </c>
      <c r="E435" s="227" t="s">
        <v>2996</v>
      </c>
      <c r="F435" s="228" t="s">
        <v>2997</v>
      </c>
      <c r="G435" s="229" t="s">
        <v>2436</v>
      </c>
      <c r="H435" s="230">
        <v>20</v>
      </c>
      <c r="I435" s="231"/>
      <c r="J435" s="232">
        <f>ROUND(I435*H435,2)</f>
        <v>0</v>
      </c>
      <c r="K435" s="228" t="s">
        <v>1</v>
      </c>
      <c r="L435" s="44"/>
      <c r="M435" s="233" t="s">
        <v>1</v>
      </c>
      <c r="N435" s="234" t="s">
        <v>41</v>
      </c>
      <c r="O435" s="91"/>
      <c r="P435" s="235">
        <f>O435*H435</f>
        <v>0</v>
      </c>
      <c r="Q435" s="235">
        <v>0</v>
      </c>
      <c r="R435" s="235">
        <f>Q435*H435</f>
        <v>0</v>
      </c>
      <c r="S435" s="235">
        <v>0</v>
      </c>
      <c r="T435" s="236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37" t="s">
        <v>982</v>
      </c>
      <c r="AT435" s="237" t="s">
        <v>173</v>
      </c>
      <c r="AU435" s="237" t="s">
        <v>193</v>
      </c>
      <c r="AY435" s="17" t="s">
        <v>171</v>
      </c>
      <c r="BE435" s="238">
        <f>IF(N435="základní",J435,0)</f>
        <v>0</v>
      </c>
      <c r="BF435" s="238">
        <f>IF(N435="snížená",J435,0)</f>
        <v>0</v>
      </c>
      <c r="BG435" s="238">
        <f>IF(N435="zákl. přenesená",J435,0)</f>
        <v>0</v>
      </c>
      <c r="BH435" s="238">
        <f>IF(N435="sníž. přenesená",J435,0)</f>
        <v>0</v>
      </c>
      <c r="BI435" s="238">
        <f>IF(N435="nulová",J435,0)</f>
        <v>0</v>
      </c>
      <c r="BJ435" s="17" t="s">
        <v>83</v>
      </c>
      <c r="BK435" s="238">
        <f>ROUND(I435*H435,2)</f>
        <v>0</v>
      </c>
      <c r="BL435" s="17" t="s">
        <v>982</v>
      </c>
      <c r="BM435" s="237" t="s">
        <v>2998</v>
      </c>
    </row>
    <row r="436" s="2" customFormat="1" ht="16.5" customHeight="1">
      <c r="A436" s="38"/>
      <c r="B436" s="39"/>
      <c r="C436" s="226" t="s">
        <v>1029</v>
      </c>
      <c r="D436" s="226" t="s">
        <v>173</v>
      </c>
      <c r="E436" s="227" t="s">
        <v>2999</v>
      </c>
      <c r="F436" s="228" t="s">
        <v>3000</v>
      </c>
      <c r="G436" s="229" t="s">
        <v>2436</v>
      </c>
      <c r="H436" s="230">
        <v>4</v>
      </c>
      <c r="I436" s="231"/>
      <c r="J436" s="232">
        <f>ROUND(I436*H436,2)</f>
        <v>0</v>
      </c>
      <c r="K436" s="228" t="s">
        <v>1</v>
      </c>
      <c r="L436" s="44"/>
      <c r="M436" s="233" t="s">
        <v>1</v>
      </c>
      <c r="N436" s="234" t="s">
        <v>41</v>
      </c>
      <c r="O436" s="91"/>
      <c r="P436" s="235">
        <f>O436*H436</f>
        <v>0</v>
      </c>
      <c r="Q436" s="235">
        <v>0</v>
      </c>
      <c r="R436" s="235">
        <f>Q436*H436</f>
        <v>0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3001</v>
      </c>
      <c r="AT436" s="237" t="s">
        <v>173</v>
      </c>
      <c r="AU436" s="237" t="s">
        <v>193</v>
      </c>
      <c r="AY436" s="17" t="s">
        <v>171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83</v>
      </c>
      <c r="BK436" s="238">
        <f>ROUND(I436*H436,2)</f>
        <v>0</v>
      </c>
      <c r="BL436" s="17" t="s">
        <v>3001</v>
      </c>
      <c r="BM436" s="237" t="s">
        <v>3002</v>
      </c>
    </row>
    <row r="437" s="2" customFormat="1" ht="49.05" customHeight="1">
      <c r="A437" s="38"/>
      <c r="B437" s="39"/>
      <c r="C437" s="226" t="s">
        <v>1046</v>
      </c>
      <c r="D437" s="226" t="s">
        <v>173</v>
      </c>
      <c r="E437" s="227" t="s">
        <v>3003</v>
      </c>
      <c r="F437" s="228" t="s">
        <v>3004</v>
      </c>
      <c r="G437" s="229" t="s">
        <v>2436</v>
      </c>
      <c r="H437" s="230">
        <v>4</v>
      </c>
      <c r="I437" s="231"/>
      <c r="J437" s="232">
        <f>ROUND(I437*H437,2)</f>
        <v>0</v>
      </c>
      <c r="K437" s="228" t="s">
        <v>1</v>
      </c>
      <c r="L437" s="44"/>
      <c r="M437" s="233" t="s">
        <v>1</v>
      </c>
      <c r="N437" s="234" t="s">
        <v>41</v>
      </c>
      <c r="O437" s="91"/>
      <c r="P437" s="235">
        <f>O437*H437</f>
        <v>0</v>
      </c>
      <c r="Q437" s="235">
        <v>0</v>
      </c>
      <c r="R437" s="235">
        <f>Q437*H437</f>
        <v>0</v>
      </c>
      <c r="S437" s="235">
        <v>0</v>
      </c>
      <c r="T437" s="236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7" t="s">
        <v>601</v>
      </c>
      <c r="AT437" s="237" t="s">
        <v>173</v>
      </c>
      <c r="AU437" s="237" t="s">
        <v>193</v>
      </c>
      <c r="AY437" s="17" t="s">
        <v>171</v>
      </c>
      <c r="BE437" s="238">
        <f>IF(N437="základní",J437,0)</f>
        <v>0</v>
      </c>
      <c r="BF437" s="238">
        <f>IF(N437="snížená",J437,0)</f>
        <v>0</v>
      </c>
      <c r="BG437" s="238">
        <f>IF(N437="zákl. přenesená",J437,0)</f>
        <v>0</v>
      </c>
      <c r="BH437" s="238">
        <f>IF(N437="sníž. přenesená",J437,0)</f>
        <v>0</v>
      </c>
      <c r="BI437" s="238">
        <f>IF(N437="nulová",J437,0)</f>
        <v>0</v>
      </c>
      <c r="BJ437" s="17" t="s">
        <v>83</v>
      </c>
      <c r="BK437" s="238">
        <f>ROUND(I437*H437,2)</f>
        <v>0</v>
      </c>
      <c r="BL437" s="17" t="s">
        <v>601</v>
      </c>
      <c r="BM437" s="237" t="s">
        <v>3005</v>
      </c>
    </row>
    <row r="438" s="12" customFormat="1" ht="22.8" customHeight="1">
      <c r="A438" s="12"/>
      <c r="B438" s="210"/>
      <c r="C438" s="211"/>
      <c r="D438" s="212" t="s">
        <v>75</v>
      </c>
      <c r="E438" s="224" t="s">
        <v>3006</v>
      </c>
      <c r="F438" s="224" t="s">
        <v>3007</v>
      </c>
      <c r="G438" s="211"/>
      <c r="H438" s="211"/>
      <c r="I438" s="214"/>
      <c r="J438" s="225">
        <f>BK438</f>
        <v>0</v>
      </c>
      <c r="K438" s="211"/>
      <c r="L438" s="216"/>
      <c r="M438" s="217"/>
      <c r="N438" s="218"/>
      <c r="O438" s="218"/>
      <c r="P438" s="219">
        <f>SUM(P439:P440)</f>
        <v>0</v>
      </c>
      <c r="Q438" s="218"/>
      <c r="R438" s="219">
        <f>SUM(R439:R440)</f>
        <v>0</v>
      </c>
      <c r="S438" s="218"/>
      <c r="T438" s="220">
        <f>SUM(T439:T440)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21" t="s">
        <v>202</v>
      </c>
      <c r="AT438" s="222" t="s">
        <v>75</v>
      </c>
      <c r="AU438" s="222" t="s">
        <v>83</v>
      </c>
      <c r="AY438" s="221" t="s">
        <v>171</v>
      </c>
      <c r="BK438" s="223">
        <f>SUM(BK439:BK440)</f>
        <v>0</v>
      </c>
    </row>
    <row r="439" s="2" customFormat="1" ht="16.5" customHeight="1">
      <c r="A439" s="38"/>
      <c r="B439" s="39"/>
      <c r="C439" s="226" t="s">
        <v>1050</v>
      </c>
      <c r="D439" s="226" t="s">
        <v>173</v>
      </c>
      <c r="E439" s="227" t="s">
        <v>3008</v>
      </c>
      <c r="F439" s="228" t="s">
        <v>3009</v>
      </c>
      <c r="G439" s="229" t="s">
        <v>1016</v>
      </c>
      <c r="H439" s="230">
        <v>1</v>
      </c>
      <c r="I439" s="231"/>
      <c r="J439" s="232">
        <f>ROUND(I439*H439,2)</f>
        <v>0</v>
      </c>
      <c r="K439" s="228" t="s">
        <v>1</v>
      </c>
      <c r="L439" s="44"/>
      <c r="M439" s="233" t="s">
        <v>1</v>
      </c>
      <c r="N439" s="234" t="s">
        <v>41</v>
      </c>
      <c r="O439" s="91"/>
      <c r="P439" s="235">
        <f>O439*H439</f>
        <v>0</v>
      </c>
      <c r="Q439" s="235">
        <v>0</v>
      </c>
      <c r="R439" s="235">
        <f>Q439*H439</f>
        <v>0</v>
      </c>
      <c r="S439" s="235">
        <v>0</v>
      </c>
      <c r="T439" s="236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7" t="s">
        <v>3010</v>
      </c>
      <c r="AT439" s="237" t="s">
        <v>173</v>
      </c>
      <c r="AU439" s="237" t="s">
        <v>85</v>
      </c>
      <c r="AY439" s="17" t="s">
        <v>171</v>
      </c>
      <c r="BE439" s="238">
        <f>IF(N439="základní",J439,0)</f>
        <v>0</v>
      </c>
      <c r="BF439" s="238">
        <f>IF(N439="snížená",J439,0)</f>
        <v>0</v>
      </c>
      <c r="BG439" s="238">
        <f>IF(N439="zákl. přenesená",J439,0)</f>
        <v>0</v>
      </c>
      <c r="BH439" s="238">
        <f>IF(N439="sníž. přenesená",J439,0)</f>
        <v>0</v>
      </c>
      <c r="BI439" s="238">
        <f>IF(N439="nulová",J439,0)</f>
        <v>0</v>
      </c>
      <c r="BJ439" s="17" t="s">
        <v>83</v>
      </c>
      <c r="BK439" s="238">
        <f>ROUND(I439*H439,2)</f>
        <v>0</v>
      </c>
      <c r="BL439" s="17" t="s">
        <v>3010</v>
      </c>
      <c r="BM439" s="237" t="s">
        <v>3011</v>
      </c>
    </row>
    <row r="440" s="2" customFormat="1" ht="16.5" customHeight="1">
      <c r="A440" s="38"/>
      <c r="B440" s="39"/>
      <c r="C440" s="226" t="s">
        <v>1058</v>
      </c>
      <c r="D440" s="226" t="s">
        <v>173</v>
      </c>
      <c r="E440" s="227" t="s">
        <v>3012</v>
      </c>
      <c r="F440" s="228" t="s">
        <v>3013</v>
      </c>
      <c r="G440" s="229" t="s">
        <v>1016</v>
      </c>
      <c r="H440" s="230">
        <v>1</v>
      </c>
      <c r="I440" s="231"/>
      <c r="J440" s="232">
        <f>ROUND(I440*H440,2)</f>
        <v>0</v>
      </c>
      <c r="K440" s="228" t="s">
        <v>1</v>
      </c>
      <c r="L440" s="44"/>
      <c r="M440" s="297" t="s">
        <v>1</v>
      </c>
      <c r="N440" s="298" t="s">
        <v>41</v>
      </c>
      <c r="O440" s="294"/>
      <c r="P440" s="295">
        <f>O440*H440</f>
        <v>0</v>
      </c>
      <c r="Q440" s="295">
        <v>0</v>
      </c>
      <c r="R440" s="295">
        <f>Q440*H440</f>
        <v>0</v>
      </c>
      <c r="S440" s="295">
        <v>0</v>
      </c>
      <c r="T440" s="29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7" t="s">
        <v>3010</v>
      </c>
      <c r="AT440" s="237" t="s">
        <v>173</v>
      </c>
      <c r="AU440" s="237" t="s">
        <v>85</v>
      </c>
      <c r="AY440" s="17" t="s">
        <v>171</v>
      </c>
      <c r="BE440" s="238">
        <f>IF(N440="základní",J440,0)</f>
        <v>0</v>
      </c>
      <c r="BF440" s="238">
        <f>IF(N440="snížená",J440,0)</f>
        <v>0</v>
      </c>
      <c r="BG440" s="238">
        <f>IF(N440="zákl. přenesená",J440,0)</f>
        <v>0</v>
      </c>
      <c r="BH440" s="238">
        <f>IF(N440="sníž. přenesená",J440,0)</f>
        <v>0</v>
      </c>
      <c r="BI440" s="238">
        <f>IF(N440="nulová",J440,0)</f>
        <v>0</v>
      </c>
      <c r="BJ440" s="17" t="s">
        <v>83</v>
      </c>
      <c r="BK440" s="238">
        <f>ROUND(I440*H440,2)</f>
        <v>0</v>
      </c>
      <c r="BL440" s="17" t="s">
        <v>3010</v>
      </c>
      <c r="BM440" s="237" t="s">
        <v>3014</v>
      </c>
    </row>
    <row r="441" s="2" customFormat="1" ht="6.96" customHeight="1">
      <c r="A441" s="38"/>
      <c r="B441" s="66"/>
      <c r="C441" s="67"/>
      <c r="D441" s="67"/>
      <c r="E441" s="67"/>
      <c r="F441" s="67"/>
      <c r="G441" s="67"/>
      <c r="H441" s="67"/>
      <c r="I441" s="67"/>
      <c r="J441" s="67"/>
      <c r="K441" s="67"/>
      <c r="L441" s="44"/>
      <c r="M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</row>
  </sheetData>
  <sheetProtection sheet="1" autoFilter="0" formatColumns="0" formatRows="0" objects="1" scenarios="1" spinCount="100000" saltValue="j+zwXwjB6gjXFwPwWoS+RhPXwvvOCvDZmc0Hxvm6Mo4N+fp7V6/C0mOBZgHtKRRrYnmxwSJlJbny8+K0CXPNUA==" hashValue="ichB8MsWC2cuDcTDFWADT7aEDxC2YC6weu+QDEvOih2kGL6IIClAQrC2L4TDD5oIk5Z1rhOjdWT37qnowETymw==" algorithmName="SHA-512" password="CC35"/>
  <autoFilter ref="C135:K4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4:H124"/>
    <mergeCell ref="E126:H126"/>
    <mergeCell ref="E128:H128"/>
    <mergeCell ref="L2:V2"/>
  </mergeCells>
  <hyperlinks>
    <hyperlink ref="F143" r:id="rId1" display="https://podminky.urs.cz/item/CS_URS_2025_01/741320175"/>
    <hyperlink ref="F146" r:id="rId2" display="https://podminky.urs.cz/item/CS_URS_2025_01/218120511"/>
    <hyperlink ref="F150" r:id="rId3" display="https://podminky.urs.cz/item/CS_URS_2025_01/741320175"/>
    <hyperlink ref="F154" r:id="rId4" display="https://podminky.urs.cz/item/CS_URS_2025_01/741322122"/>
    <hyperlink ref="F158" r:id="rId5" display="https://podminky.urs.cz/item/CS_URS_2025_01/741312501"/>
    <hyperlink ref="F162" r:id="rId6" display="https://podminky.urs.cz/item/CS_URS_2025_01/741320041"/>
    <hyperlink ref="F166" r:id="rId7" display="https://podminky.urs.cz/item/CS_URS_2025_01/741320031"/>
    <hyperlink ref="F174" r:id="rId8" display="https://podminky.urs.cz/item/CS_URS_2025_01/741320105"/>
    <hyperlink ref="F178" r:id="rId9" display="https://podminky.urs.cz/item/CS_URS_2025_01/741320361"/>
    <hyperlink ref="F184" r:id="rId10" display="https://podminky.urs.cz/item/CS_URS_2025_01/741321003"/>
    <hyperlink ref="F188" r:id="rId11" display="https://podminky.urs.cz/item/CS_URS_2025_01/741330042"/>
    <hyperlink ref="F192" r:id="rId12" display="https://podminky.urs.cz/item/CS_URS_2025_01/741330031"/>
    <hyperlink ref="F196" r:id="rId13" display="https://podminky.urs.cz/item/CS_URS_2025_01/741231002"/>
    <hyperlink ref="F200" r:id="rId14" display="https://podminky.urs.cz/item/CS_URS_2025_01/741231004"/>
    <hyperlink ref="F214" r:id="rId15" display="https://podminky.urs.cz/item/CS_URS_2025_01/741310101"/>
    <hyperlink ref="F220" r:id="rId16" display="https://podminky.urs.cz/item/CS_URS_2025_01/741310121"/>
    <hyperlink ref="F226" r:id="rId17" display="https://podminky.urs.cz/item/CS_URS_2025_01/741310122"/>
    <hyperlink ref="F232" r:id="rId18" display="https://podminky.urs.cz/item/CS_URS_2025_01/741310011"/>
    <hyperlink ref="F236" r:id="rId19" display="https://podminky.urs.cz/item/CS_URS_2025_01/741310011"/>
    <hyperlink ref="F244" r:id="rId20" display="https://podminky.urs.cz/item/CS_URS_2025_01/741313001"/>
    <hyperlink ref="F251" r:id="rId21" display="https://podminky.urs.cz/item/CS_URS_2025_01/741110511"/>
    <hyperlink ref="F255" r:id="rId22" display="https://podminky.urs.cz/item/CS_URS_2025_01/741110062"/>
    <hyperlink ref="F259" r:id="rId23" display="https://podminky.urs.cz/item/CS_URS_2025_01/741112002"/>
    <hyperlink ref="F263" r:id="rId24" display="https://podminky.urs.cz/item/CS_URS_2025_01/741112001"/>
    <hyperlink ref="F268" r:id="rId25" display="https://podminky.urs.cz/item/CS_URS_2025_01/741112201"/>
    <hyperlink ref="F272" r:id="rId26" display="https://podminky.urs.cz/item/CS_URS_2025_01/741910611"/>
    <hyperlink ref="F276" r:id="rId27" display="https://podminky.urs.cz/item/CS_URS_2025_01/741420021"/>
    <hyperlink ref="F281" r:id="rId28" display="https://podminky.urs.cz/item/CS_URS_2025_01/741120201"/>
    <hyperlink ref="F285" r:id="rId29" display="https://podminky.urs.cz/item/CS_URS_2025_01/741120203"/>
    <hyperlink ref="F290" r:id="rId30" display="https://podminky.urs.cz/item/CS_URS_2025_01/741122642"/>
    <hyperlink ref="F295" r:id="rId31" display="https://podminky.urs.cz/item/CS_URS_2025_01/741122201"/>
    <hyperlink ref="F308" r:id="rId32" display="https://podminky.urs.cz/item/CS_URS_2025_01/741122211"/>
    <hyperlink ref="F312" r:id="rId33" display="https://podminky.urs.cz/item/CS_URS_2025_01/741124701"/>
    <hyperlink ref="F314" r:id="rId34" display="https://podminky.urs.cz/item/CS_URS_2025_01/741130001"/>
    <hyperlink ref="F318" r:id="rId35" display="https://podminky.urs.cz/item/CS_URS_2025_01/741130004"/>
    <hyperlink ref="F321" r:id="rId36" display="https://podminky.urs.cz/item/CS_URS_2025_01/741130006"/>
    <hyperlink ref="F333" r:id="rId37" display="https://podminky.urs.cz/item/CS_URS_2025_01/741372112"/>
    <hyperlink ref="F340" r:id="rId38" display="https://podminky.urs.cz/item/CS_URS_2025_01/741372022"/>
    <hyperlink ref="F346" r:id="rId39" display="https://podminky.urs.cz/item/CS_URS_2025_01/741372101"/>
    <hyperlink ref="F350" r:id="rId40" display="https://podminky.urs.cz/item/CS_URS_2025_01/741372021"/>
    <hyperlink ref="F352" r:id="rId41" display="https://podminky.urs.cz/item/CS_URS_2025_01/741372042"/>
    <hyperlink ref="F355" r:id="rId42" display="https://podminky.urs.cz/item/CS_URS_2025_01/741110511"/>
    <hyperlink ref="F357" r:id="rId43" display="https://podminky.urs.cz/item/CS_URS_2025_01/741350032"/>
    <hyperlink ref="F360" r:id="rId44" display="https://podminky.urs.cz/item/CS_URS_2025_01/468081311"/>
    <hyperlink ref="F363" r:id="rId45" display="https://podminky.urs.cz/item/CS_URS_2025_01/468081312"/>
    <hyperlink ref="F366" r:id="rId46" display="https://podminky.urs.cz/item/CS_URS_2025_01/468081322"/>
    <hyperlink ref="F368" r:id="rId47" display="https://podminky.urs.cz/item/CS_URS_2025_01/468094111"/>
    <hyperlink ref="F370" r:id="rId48" display="https://podminky.urs.cz/item/CS_URS_2025_01/468101411"/>
    <hyperlink ref="F373" r:id="rId49" display="https://podminky.urs.cz/item/CS_URS_2025_01/460941211"/>
    <hyperlink ref="F375" r:id="rId50" display="https://podminky.urs.cz/item/CS_URS_2025_01/469971111"/>
    <hyperlink ref="F380" r:id="rId51" display="https://podminky.urs.cz/item/CS_URS_2025_01/469971121"/>
    <hyperlink ref="F383" r:id="rId52" display="https://podminky.urs.cz/item/CS_URS_2025_01/469972111"/>
    <hyperlink ref="F385" r:id="rId53" display="https://podminky.urs.cz/item/CS_URS_2025_01/469973114"/>
    <hyperlink ref="F388" r:id="rId54" display="https://podminky.urs.cz/item/CS_URS_2025_01/763101811"/>
    <hyperlink ref="F390" r:id="rId55" display="https://podminky.urs.cz/item/CS_URS_2025_01/763101812"/>
    <hyperlink ref="F393" r:id="rId56" display="https://podminky.urs.cz/item/CS_URS_2025_01/460161262"/>
    <hyperlink ref="F396" r:id="rId57" display="https://podminky.urs.cz/item/CS_URS_2025_01/460431272"/>
    <hyperlink ref="F398" r:id="rId58" display="https://podminky.urs.cz/item/CS_URS_2025_01/460481122"/>
    <hyperlink ref="F403" r:id="rId59" display="https://podminky.urs.cz/item/CS_URS_2025_01/741420022"/>
    <hyperlink ref="F407" r:id="rId60" display="https://podminky.urs.cz/item/CS_URS_2025_01/741410041"/>
    <hyperlink ref="F411" r:id="rId61" display="https://podminky.urs.cz/item/CS_URS_2025_01/741121851"/>
    <hyperlink ref="F414" r:id="rId62" display="https://podminky.urs.cz/item/CS_URS_2025_01/741213811"/>
    <hyperlink ref="F417" r:id="rId63" display="https://podminky.urs.cz/item/CS_URS_2025_01/741371823"/>
    <hyperlink ref="F421" r:id="rId64" display="https://podminky.urs.cz/item/CS_URS_2025_01/741374823"/>
    <hyperlink ref="F423" r:id="rId65" display="https://podminky.urs.cz/item/CS_URS_2025_01/741371821"/>
    <hyperlink ref="F425" r:id="rId66" display="https://podminky.urs.cz/item/CS_URS_2025_01/741371823"/>
    <hyperlink ref="F427" r:id="rId67" display="https://podminky.urs.cz/item/CS_URS_2025_01/741372112"/>
    <hyperlink ref="F431" r:id="rId68" display="https://podminky.urs.cz/item/CS_URS_2025_01/210280101.1"/>
    <hyperlink ref="F434" r:id="rId69" display="https://podminky.urs.cz/item/CS_URS_2025_01/5801060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3015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3016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ROUND((SUM(BE130:BE292)),  2)</f>
        <v>0</v>
      </c>
      <c r="G35" s="38"/>
      <c r="H35" s="38"/>
      <c r="I35" s="164">
        <v>0.20999999999999999</v>
      </c>
      <c r="J35" s="163">
        <f>ROUND(((SUM(BE130:BE292))*I35),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ROUND((SUM(BF130:BF292)),  2)</f>
        <v>0</v>
      </c>
      <c r="G36" s="38"/>
      <c r="H36" s="38"/>
      <c r="I36" s="164">
        <v>0.12</v>
      </c>
      <c r="J36" s="163">
        <f>ROUND(((SUM(BF130:BF292))*I36),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ROUND((SUM(BG130:BG292)),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ROUND((SUM(BH130:BH292)),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ROUND((SUM(BI130:BI292)),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D1.01.4h1 - Slaboproudá elektrotechnika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Frýba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3017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3018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3019</v>
      </c>
      <c r="E101" s="196"/>
      <c r="F101" s="196"/>
      <c r="G101" s="196"/>
      <c r="H101" s="196"/>
      <c r="I101" s="196"/>
      <c r="J101" s="197">
        <f>J150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3020</v>
      </c>
      <c r="E102" s="196"/>
      <c r="F102" s="196"/>
      <c r="G102" s="196"/>
      <c r="H102" s="196"/>
      <c r="I102" s="196"/>
      <c r="J102" s="197">
        <f>J158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4"/>
      <c r="C103" s="133"/>
      <c r="D103" s="195" t="s">
        <v>3021</v>
      </c>
      <c r="E103" s="196"/>
      <c r="F103" s="196"/>
      <c r="G103" s="196"/>
      <c r="H103" s="196"/>
      <c r="I103" s="196"/>
      <c r="J103" s="197">
        <f>J159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4"/>
      <c r="C104" s="133"/>
      <c r="D104" s="195" t="s">
        <v>3022</v>
      </c>
      <c r="E104" s="196"/>
      <c r="F104" s="196"/>
      <c r="G104" s="196"/>
      <c r="H104" s="196"/>
      <c r="I104" s="196"/>
      <c r="J104" s="197">
        <f>J204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3023</v>
      </c>
      <c r="E105" s="196"/>
      <c r="F105" s="196"/>
      <c r="G105" s="196"/>
      <c r="H105" s="196"/>
      <c r="I105" s="196"/>
      <c r="J105" s="197">
        <f>J210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3024</v>
      </c>
      <c r="E106" s="196"/>
      <c r="F106" s="196"/>
      <c r="G106" s="196"/>
      <c r="H106" s="196"/>
      <c r="I106" s="196"/>
      <c r="J106" s="197">
        <f>J227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3025</v>
      </c>
      <c r="E107" s="196"/>
      <c r="F107" s="196"/>
      <c r="G107" s="196"/>
      <c r="H107" s="196"/>
      <c r="I107" s="196"/>
      <c r="J107" s="197">
        <f>J256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3026</v>
      </c>
      <c r="E108" s="196"/>
      <c r="F108" s="196"/>
      <c r="G108" s="196"/>
      <c r="H108" s="196"/>
      <c r="I108" s="196"/>
      <c r="J108" s="197">
        <f>J272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156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83" t="str">
        <f>E7</f>
        <v>OBJEKT E 1.PP+1.NP ETAPA 2 - stavební úpravy, Krajská zdravotní, a.s. – Nemocnice Děčín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113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114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115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D1.01.4h1 - Slaboproudá elektrotechnika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Děčín</v>
      </c>
      <c r="G124" s="40"/>
      <c r="H124" s="40"/>
      <c r="I124" s="32" t="s">
        <v>22</v>
      </c>
      <c r="J124" s="79" t="str">
        <f>IF(J14="","",J14)</f>
        <v>24. 6. 2025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24</v>
      </c>
      <c r="D126" s="40"/>
      <c r="E126" s="40"/>
      <c r="F126" s="27" t="str">
        <f>E17</f>
        <v>Krajská zdravotní, a.s., Ústí nad Labem</v>
      </c>
      <c r="G126" s="40"/>
      <c r="H126" s="40"/>
      <c r="I126" s="32" t="s">
        <v>30</v>
      </c>
      <c r="J126" s="36" t="str">
        <f>E23</f>
        <v>PENTA PROJEKT s.r.o., Jihlava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32</v>
      </c>
      <c r="J127" s="36" t="str">
        <f>E26</f>
        <v>Frýba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157</v>
      </c>
      <c r="D129" s="202" t="s">
        <v>61</v>
      </c>
      <c r="E129" s="202" t="s">
        <v>57</v>
      </c>
      <c r="F129" s="202" t="s">
        <v>58</v>
      </c>
      <c r="G129" s="202" t="s">
        <v>158</v>
      </c>
      <c r="H129" s="202" t="s">
        <v>159</v>
      </c>
      <c r="I129" s="202" t="s">
        <v>160</v>
      </c>
      <c r="J129" s="202" t="s">
        <v>119</v>
      </c>
      <c r="K129" s="203" t="s">
        <v>161</v>
      </c>
      <c r="L129" s="204"/>
      <c r="M129" s="100" t="s">
        <v>1</v>
      </c>
      <c r="N129" s="101" t="s">
        <v>40</v>
      </c>
      <c r="O129" s="101" t="s">
        <v>162</v>
      </c>
      <c r="P129" s="101" t="s">
        <v>163</v>
      </c>
      <c r="Q129" s="101" t="s">
        <v>164</v>
      </c>
      <c r="R129" s="101" t="s">
        <v>165</v>
      </c>
      <c r="S129" s="101" t="s">
        <v>166</v>
      </c>
      <c r="T129" s="102" t="s">
        <v>167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168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</f>
        <v>0</v>
      </c>
      <c r="Q130" s="104"/>
      <c r="R130" s="207">
        <f>R131</f>
        <v>0</v>
      </c>
      <c r="S130" s="104"/>
      <c r="T130" s="208">
        <f>T131</f>
        <v>0.079000000000000001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121</v>
      </c>
      <c r="BK130" s="209">
        <f>BK131</f>
        <v>0</v>
      </c>
    </row>
    <row r="131" s="12" customFormat="1" ht="25.92" customHeight="1">
      <c r="A131" s="12"/>
      <c r="B131" s="210"/>
      <c r="C131" s="211"/>
      <c r="D131" s="212" t="s">
        <v>75</v>
      </c>
      <c r="E131" s="213" t="s">
        <v>100</v>
      </c>
      <c r="F131" s="213" t="s">
        <v>3027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P132+P150+P158+P210+P227+P256+P272</f>
        <v>0</v>
      </c>
      <c r="Q131" s="218"/>
      <c r="R131" s="219">
        <f>R132+R150+R158+R210+R227+R256+R272</f>
        <v>0</v>
      </c>
      <c r="S131" s="218"/>
      <c r="T131" s="220">
        <f>T132+T150+T158+T210+T227+T256+T272</f>
        <v>0.079000000000000001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75</v>
      </c>
      <c r="AU131" s="222" t="s">
        <v>76</v>
      </c>
      <c r="AY131" s="221" t="s">
        <v>171</v>
      </c>
      <c r="BK131" s="223">
        <f>BK132+BK150+BK158+BK210+BK227+BK256+BK272</f>
        <v>0</v>
      </c>
    </row>
    <row r="132" s="12" customFormat="1" ht="22.8" customHeight="1">
      <c r="A132" s="12"/>
      <c r="B132" s="210"/>
      <c r="C132" s="211"/>
      <c r="D132" s="212" t="s">
        <v>75</v>
      </c>
      <c r="E132" s="224" t="s">
        <v>3028</v>
      </c>
      <c r="F132" s="224" t="s">
        <v>3029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SUM(P133:P149)</f>
        <v>0</v>
      </c>
      <c r="Q132" s="218"/>
      <c r="R132" s="219">
        <f>SUM(R133:R149)</f>
        <v>0</v>
      </c>
      <c r="S132" s="218"/>
      <c r="T132" s="220">
        <f>SUM(T133:T149)</f>
        <v>0.079000000000000001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75</v>
      </c>
      <c r="AU132" s="222" t="s">
        <v>83</v>
      </c>
      <c r="AY132" s="221" t="s">
        <v>171</v>
      </c>
      <c r="BK132" s="223">
        <f>SUM(BK133:BK149)</f>
        <v>0</v>
      </c>
    </row>
    <row r="133" s="2" customFormat="1" ht="16.5" customHeight="1">
      <c r="A133" s="38"/>
      <c r="B133" s="39"/>
      <c r="C133" s="226" t="s">
        <v>83</v>
      </c>
      <c r="D133" s="226" t="s">
        <v>173</v>
      </c>
      <c r="E133" s="227" t="s">
        <v>3030</v>
      </c>
      <c r="F133" s="228" t="s">
        <v>3031</v>
      </c>
      <c r="G133" s="229" t="s">
        <v>438</v>
      </c>
      <c r="H133" s="230">
        <v>150</v>
      </c>
      <c r="I133" s="231"/>
      <c r="J133" s="232">
        <f>ROUND(I133*H133,2)</f>
        <v>0</v>
      </c>
      <c r="K133" s="228" t="s">
        <v>177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0.00011</v>
      </c>
      <c r="T133" s="236">
        <f>S133*H133</f>
        <v>0.016500000000000001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178</v>
      </c>
      <c r="AT133" s="237" t="s">
        <v>173</v>
      </c>
      <c r="AU133" s="237" t="s">
        <v>85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178</v>
      </c>
      <c r="BM133" s="237" t="s">
        <v>3032</v>
      </c>
    </row>
    <row r="134" s="2" customFormat="1">
      <c r="A134" s="38"/>
      <c r="B134" s="39"/>
      <c r="C134" s="40"/>
      <c r="D134" s="239" t="s">
        <v>180</v>
      </c>
      <c r="E134" s="40"/>
      <c r="F134" s="240" t="s">
        <v>3033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180</v>
      </c>
      <c r="AU134" s="17" t="s">
        <v>85</v>
      </c>
    </row>
    <row r="135" s="14" customFormat="1">
      <c r="A135" s="14"/>
      <c r="B135" s="255"/>
      <c r="C135" s="256"/>
      <c r="D135" s="246" t="s">
        <v>182</v>
      </c>
      <c r="E135" s="257" t="s">
        <v>1</v>
      </c>
      <c r="F135" s="258" t="s">
        <v>1130</v>
      </c>
      <c r="G135" s="256"/>
      <c r="H135" s="259">
        <v>150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182</v>
      </c>
      <c r="AU135" s="265" t="s">
        <v>85</v>
      </c>
      <c r="AV135" s="14" t="s">
        <v>85</v>
      </c>
      <c r="AW135" s="14" t="s">
        <v>34</v>
      </c>
      <c r="AX135" s="14" t="s">
        <v>83</v>
      </c>
      <c r="AY135" s="265" t="s">
        <v>171</v>
      </c>
    </row>
    <row r="136" s="2" customFormat="1" ht="16.5" customHeight="1">
      <c r="A136" s="38"/>
      <c r="B136" s="39"/>
      <c r="C136" s="226" t="s">
        <v>85</v>
      </c>
      <c r="D136" s="226" t="s">
        <v>173</v>
      </c>
      <c r="E136" s="227" t="s">
        <v>3034</v>
      </c>
      <c r="F136" s="228" t="s">
        <v>3035</v>
      </c>
      <c r="G136" s="229" t="s">
        <v>438</v>
      </c>
      <c r="H136" s="230">
        <v>750</v>
      </c>
      <c r="I136" s="231"/>
      <c r="J136" s="232">
        <f>ROUND(I136*H136,2)</f>
        <v>0</v>
      </c>
      <c r="K136" s="228" t="s">
        <v>177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4.0000000000000003E-05</v>
      </c>
      <c r="T136" s="236">
        <f>S136*H136</f>
        <v>0.030000000000000002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178</v>
      </c>
      <c r="AT136" s="237" t="s">
        <v>173</v>
      </c>
      <c r="AU136" s="237" t="s">
        <v>85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178</v>
      </c>
      <c r="BM136" s="237" t="s">
        <v>3036</v>
      </c>
    </row>
    <row r="137" s="2" customFormat="1">
      <c r="A137" s="38"/>
      <c r="B137" s="39"/>
      <c r="C137" s="40"/>
      <c r="D137" s="239" t="s">
        <v>180</v>
      </c>
      <c r="E137" s="40"/>
      <c r="F137" s="240" t="s">
        <v>3037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180</v>
      </c>
      <c r="AU137" s="17" t="s">
        <v>85</v>
      </c>
    </row>
    <row r="138" s="14" customFormat="1">
      <c r="A138" s="14"/>
      <c r="B138" s="255"/>
      <c r="C138" s="256"/>
      <c r="D138" s="246" t="s">
        <v>182</v>
      </c>
      <c r="E138" s="257" t="s">
        <v>1</v>
      </c>
      <c r="F138" s="258" t="s">
        <v>3038</v>
      </c>
      <c r="G138" s="256"/>
      <c r="H138" s="259">
        <v>750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182</v>
      </c>
      <c r="AU138" s="265" t="s">
        <v>85</v>
      </c>
      <c r="AV138" s="14" t="s">
        <v>85</v>
      </c>
      <c r="AW138" s="14" t="s">
        <v>34</v>
      </c>
      <c r="AX138" s="14" t="s">
        <v>83</v>
      </c>
      <c r="AY138" s="265" t="s">
        <v>171</v>
      </c>
    </row>
    <row r="139" s="2" customFormat="1" ht="24.15" customHeight="1">
      <c r="A139" s="38"/>
      <c r="B139" s="39"/>
      <c r="C139" s="226" t="s">
        <v>193</v>
      </c>
      <c r="D139" s="226" t="s">
        <v>173</v>
      </c>
      <c r="E139" s="227" t="s">
        <v>3039</v>
      </c>
      <c r="F139" s="228" t="s">
        <v>3040</v>
      </c>
      <c r="G139" s="229" t="s">
        <v>438</v>
      </c>
      <c r="H139" s="230">
        <v>750</v>
      </c>
      <c r="I139" s="231"/>
      <c r="J139" s="232">
        <f>ROUND(I139*H139,2)</f>
        <v>0</v>
      </c>
      <c r="K139" s="228" t="s">
        <v>177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3.0000000000000001E-05</v>
      </c>
      <c r="T139" s="236">
        <f>S139*H139</f>
        <v>0.022499999999999999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178</v>
      </c>
      <c r="AT139" s="237" t="s">
        <v>173</v>
      </c>
      <c r="AU139" s="237" t="s">
        <v>85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178</v>
      </c>
      <c r="BM139" s="237" t="s">
        <v>3041</v>
      </c>
    </row>
    <row r="140" s="2" customFormat="1">
      <c r="A140" s="38"/>
      <c r="B140" s="39"/>
      <c r="C140" s="40"/>
      <c r="D140" s="239" t="s">
        <v>180</v>
      </c>
      <c r="E140" s="40"/>
      <c r="F140" s="240" t="s">
        <v>3042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180</v>
      </c>
      <c r="AU140" s="17" t="s">
        <v>85</v>
      </c>
    </row>
    <row r="141" s="14" customFormat="1">
      <c r="A141" s="14"/>
      <c r="B141" s="255"/>
      <c r="C141" s="256"/>
      <c r="D141" s="246" t="s">
        <v>182</v>
      </c>
      <c r="E141" s="257" t="s">
        <v>1</v>
      </c>
      <c r="F141" s="258" t="s">
        <v>3038</v>
      </c>
      <c r="G141" s="256"/>
      <c r="H141" s="259">
        <v>750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182</v>
      </c>
      <c r="AU141" s="265" t="s">
        <v>85</v>
      </c>
      <c r="AV141" s="14" t="s">
        <v>85</v>
      </c>
      <c r="AW141" s="14" t="s">
        <v>34</v>
      </c>
      <c r="AX141" s="14" t="s">
        <v>83</v>
      </c>
      <c r="AY141" s="265" t="s">
        <v>171</v>
      </c>
    </row>
    <row r="142" s="2" customFormat="1" ht="21.75" customHeight="1">
      <c r="A142" s="38"/>
      <c r="B142" s="39"/>
      <c r="C142" s="226" t="s">
        <v>178</v>
      </c>
      <c r="D142" s="226" t="s">
        <v>173</v>
      </c>
      <c r="E142" s="227" t="s">
        <v>3043</v>
      </c>
      <c r="F142" s="228" t="s">
        <v>3044</v>
      </c>
      <c r="G142" s="229" t="s">
        <v>438</v>
      </c>
      <c r="H142" s="230">
        <v>200</v>
      </c>
      <c r="I142" s="231"/>
      <c r="J142" s="232">
        <f>ROUND(I142*H142,2)</f>
        <v>0</v>
      </c>
      <c r="K142" s="228" t="s">
        <v>177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3.0000000000000001E-05</v>
      </c>
      <c r="T142" s="236">
        <f>S142*H142</f>
        <v>0.0060000000000000001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178</v>
      </c>
      <c r="AT142" s="237" t="s">
        <v>173</v>
      </c>
      <c r="AU142" s="237" t="s">
        <v>85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178</v>
      </c>
      <c r="BM142" s="237" t="s">
        <v>3045</v>
      </c>
    </row>
    <row r="143" s="2" customFormat="1">
      <c r="A143" s="38"/>
      <c r="B143" s="39"/>
      <c r="C143" s="40"/>
      <c r="D143" s="239" t="s">
        <v>180</v>
      </c>
      <c r="E143" s="40"/>
      <c r="F143" s="240" t="s">
        <v>3046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180</v>
      </c>
      <c r="AU143" s="17" t="s">
        <v>85</v>
      </c>
    </row>
    <row r="144" s="14" customFormat="1">
      <c r="A144" s="14"/>
      <c r="B144" s="255"/>
      <c r="C144" s="256"/>
      <c r="D144" s="246" t="s">
        <v>182</v>
      </c>
      <c r="E144" s="257" t="s">
        <v>1</v>
      </c>
      <c r="F144" s="258" t="s">
        <v>1420</v>
      </c>
      <c r="G144" s="256"/>
      <c r="H144" s="259">
        <v>200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182</v>
      </c>
      <c r="AU144" s="265" t="s">
        <v>85</v>
      </c>
      <c r="AV144" s="14" t="s">
        <v>85</v>
      </c>
      <c r="AW144" s="14" t="s">
        <v>34</v>
      </c>
      <c r="AX144" s="14" t="s">
        <v>83</v>
      </c>
      <c r="AY144" s="265" t="s">
        <v>171</v>
      </c>
    </row>
    <row r="145" s="2" customFormat="1" ht="24.15" customHeight="1">
      <c r="A145" s="38"/>
      <c r="B145" s="39"/>
      <c r="C145" s="226" t="s">
        <v>202</v>
      </c>
      <c r="D145" s="226" t="s">
        <v>173</v>
      </c>
      <c r="E145" s="227" t="s">
        <v>3047</v>
      </c>
      <c r="F145" s="228" t="s">
        <v>3048</v>
      </c>
      <c r="G145" s="229" t="s">
        <v>492</v>
      </c>
      <c r="H145" s="230">
        <v>20</v>
      </c>
      <c r="I145" s="231"/>
      <c r="J145" s="232">
        <f>ROUND(I145*H145,2)</f>
        <v>0</v>
      </c>
      <c r="K145" s="228" t="s">
        <v>177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0.00020000000000000001</v>
      </c>
      <c r="T145" s="236">
        <f>S145*H145</f>
        <v>0.0040000000000000001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178</v>
      </c>
      <c r="AT145" s="237" t="s">
        <v>173</v>
      </c>
      <c r="AU145" s="237" t="s">
        <v>85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178</v>
      </c>
      <c r="BM145" s="237" t="s">
        <v>3049</v>
      </c>
    </row>
    <row r="146" s="2" customFormat="1">
      <c r="A146" s="38"/>
      <c r="B146" s="39"/>
      <c r="C146" s="40"/>
      <c r="D146" s="239" t="s">
        <v>180</v>
      </c>
      <c r="E146" s="40"/>
      <c r="F146" s="240" t="s">
        <v>3050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180</v>
      </c>
      <c r="AU146" s="17" t="s">
        <v>85</v>
      </c>
    </row>
    <row r="147" s="14" customFormat="1">
      <c r="A147" s="14"/>
      <c r="B147" s="255"/>
      <c r="C147" s="256"/>
      <c r="D147" s="246" t="s">
        <v>182</v>
      </c>
      <c r="E147" s="257" t="s">
        <v>1</v>
      </c>
      <c r="F147" s="258" t="s">
        <v>307</v>
      </c>
      <c r="G147" s="256"/>
      <c r="H147" s="259">
        <v>20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182</v>
      </c>
      <c r="AU147" s="265" t="s">
        <v>85</v>
      </c>
      <c r="AV147" s="14" t="s">
        <v>85</v>
      </c>
      <c r="AW147" s="14" t="s">
        <v>34</v>
      </c>
      <c r="AX147" s="14" t="s">
        <v>83</v>
      </c>
      <c r="AY147" s="265" t="s">
        <v>171</v>
      </c>
    </row>
    <row r="148" s="2" customFormat="1" ht="24.15" customHeight="1">
      <c r="A148" s="38"/>
      <c r="B148" s="39"/>
      <c r="C148" s="226" t="s">
        <v>208</v>
      </c>
      <c r="D148" s="226" t="s">
        <v>173</v>
      </c>
      <c r="E148" s="227" t="s">
        <v>3051</v>
      </c>
      <c r="F148" s="228" t="s">
        <v>3052</v>
      </c>
      <c r="G148" s="229" t="s">
        <v>1924</v>
      </c>
      <c r="H148" s="230">
        <v>30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178</v>
      </c>
      <c r="AT148" s="237" t="s">
        <v>173</v>
      </c>
      <c r="AU148" s="237" t="s">
        <v>85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178</v>
      </c>
      <c r="BM148" s="237" t="s">
        <v>3053</v>
      </c>
    </row>
    <row r="149" s="14" customFormat="1">
      <c r="A149" s="14"/>
      <c r="B149" s="255"/>
      <c r="C149" s="256"/>
      <c r="D149" s="246" t="s">
        <v>182</v>
      </c>
      <c r="E149" s="257" t="s">
        <v>1</v>
      </c>
      <c r="F149" s="258" t="s">
        <v>368</v>
      </c>
      <c r="G149" s="256"/>
      <c r="H149" s="259">
        <v>30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182</v>
      </c>
      <c r="AU149" s="265" t="s">
        <v>85</v>
      </c>
      <c r="AV149" s="14" t="s">
        <v>85</v>
      </c>
      <c r="AW149" s="14" t="s">
        <v>34</v>
      </c>
      <c r="AX149" s="14" t="s">
        <v>83</v>
      </c>
      <c r="AY149" s="265" t="s">
        <v>171</v>
      </c>
    </row>
    <row r="150" s="12" customFormat="1" ht="22.8" customHeight="1">
      <c r="A150" s="12"/>
      <c r="B150" s="210"/>
      <c r="C150" s="211"/>
      <c r="D150" s="212" t="s">
        <v>75</v>
      </c>
      <c r="E150" s="224" t="s">
        <v>3054</v>
      </c>
      <c r="F150" s="224" t="s">
        <v>3055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SUM(P151:P157)</f>
        <v>0</v>
      </c>
      <c r="Q150" s="218"/>
      <c r="R150" s="219">
        <f>SUM(R151:R157)</f>
        <v>0</v>
      </c>
      <c r="S150" s="218"/>
      <c r="T150" s="220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83</v>
      </c>
      <c r="AT150" s="222" t="s">
        <v>75</v>
      </c>
      <c r="AU150" s="222" t="s">
        <v>83</v>
      </c>
      <c r="AY150" s="221" t="s">
        <v>171</v>
      </c>
      <c r="BK150" s="223">
        <f>SUM(BK151:BK157)</f>
        <v>0</v>
      </c>
    </row>
    <row r="151" s="2" customFormat="1" ht="24.15" customHeight="1">
      <c r="A151" s="38"/>
      <c r="B151" s="39"/>
      <c r="C151" s="267" t="s">
        <v>214</v>
      </c>
      <c r="D151" s="267" t="s">
        <v>284</v>
      </c>
      <c r="E151" s="268" t="s">
        <v>3056</v>
      </c>
      <c r="F151" s="269" t="s">
        <v>3057</v>
      </c>
      <c r="G151" s="270" t="s">
        <v>438</v>
      </c>
      <c r="H151" s="271">
        <v>30</v>
      </c>
      <c r="I151" s="272"/>
      <c r="J151" s="273">
        <f>ROUND(I151*H151,2)</f>
        <v>0</v>
      </c>
      <c r="K151" s="269" t="s">
        <v>1</v>
      </c>
      <c r="L151" s="274"/>
      <c r="M151" s="275" t="s">
        <v>1</v>
      </c>
      <c r="N151" s="276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220</v>
      </c>
      <c r="AT151" s="237" t="s">
        <v>284</v>
      </c>
      <c r="AU151" s="237" t="s">
        <v>85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178</v>
      </c>
      <c r="BM151" s="237" t="s">
        <v>3058</v>
      </c>
    </row>
    <row r="152" s="14" customFormat="1">
      <c r="A152" s="14"/>
      <c r="B152" s="255"/>
      <c r="C152" s="256"/>
      <c r="D152" s="246" t="s">
        <v>182</v>
      </c>
      <c r="E152" s="257" t="s">
        <v>1</v>
      </c>
      <c r="F152" s="258" t="s">
        <v>3059</v>
      </c>
      <c r="G152" s="256"/>
      <c r="H152" s="259">
        <v>30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182</v>
      </c>
      <c r="AU152" s="265" t="s">
        <v>85</v>
      </c>
      <c r="AV152" s="14" t="s">
        <v>85</v>
      </c>
      <c r="AW152" s="14" t="s">
        <v>34</v>
      </c>
      <c r="AX152" s="14" t="s">
        <v>76</v>
      </c>
      <c r="AY152" s="265" t="s">
        <v>171</v>
      </c>
    </row>
    <row r="153" s="2" customFormat="1" ht="24.15" customHeight="1">
      <c r="A153" s="38"/>
      <c r="B153" s="39"/>
      <c r="C153" s="267" t="s">
        <v>220</v>
      </c>
      <c r="D153" s="267" t="s">
        <v>284</v>
      </c>
      <c r="E153" s="268" t="s">
        <v>3060</v>
      </c>
      <c r="F153" s="269" t="s">
        <v>3061</v>
      </c>
      <c r="G153" s="270" t="s">
        <v>438</v>
      </c>
      <c r="H153" s="271">
        <v>30</v>
      </c>
      <c r="I153" s="272"/>
      <c r="J153" s="273">
        <f>ROUND(I153*H153,2)</f>
        <v>0</v>
      </c>
      <c r="K153" s="269" t="s">
        <v>1</v>
      </c>
      <c r="L153" s="274"/>
      <c r="M153" s="275" t="s">
        <v>1</v>
      </c>
      <c r="N153" s="276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220</v>
      </c>
      <c r="AT153" s="237" t="s">
        <v>284</v>
      </c>
      <c r="AU153" s="237" t="s">
        <v>85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178</v>
      </c>
      <c r="BM153" s="237" t="s">
        <v>3062</v>
      </c>
    </row>
    <row r="154" s="14" customFormat="1">
      <c r="A154" s="14"/>
      <c r="B154" s="255"/>
      <c r="C154" s="256"/>
      <c r="D154" s="246" t="s">
        <v>182</v>
      </c>
      <c r="E154" s="257" t="s">
        <v>1</v>
      </c>
      <c r="F154" s="258" t="s">
        <v>368</v>
      </c>
      <c r="G154" s="256"/>
      <c r="H154" s="259">
        <v>30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182</v>
      </c>
      <c r="AU154" s="265" t="s">
        <v>85</v>
      </c>
      <c r="AV154" s="14" t="s">
        <v>85</v>
      </c>
      <c r="AW154" s="14" t="s">
        <v>34</v>
      </c>
      <c r="AX154" s="14" t="s">
        <v>83</v>
      </c>
      <c r="AY154" s="265" t="s">
        <v>171</v>
      </c>
    </row>
    <row r="155" s="2" customFormat="1" ht="24.15" customHeight="1">
      <c r="A155" s="38"/>
      <c r="B155" s="39"/>
      <c r="C155" s="226" t="s">
        <v>225</v>
      </c>
      <c r="D155" s="226" t="s">
        <v>173</v>
      </c>
      <c r="E155" s="227" t="s">
        <v>3063</v>
      </c>
      <c r="F155" s="228" t="s">
        <v>3064</v>
      </c>
      <c r="G155" s="229" t="s">
        <v>438</v>
      </c>
      <c r="H155" s="230">
        <v>30</v>
      </c>
      <c r="I155" s="231"/>
      <c r="J155" s="232">
        <f>ROUND(I155*H155,2)</f>
        <v>0</v>
      </c>
      <c r="K155" s="228" t="s">
        <v>177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178</v>
      </c>
      <c r="AT155" s="237" t="s">
        <v>173</v>
      </c>
      <c r="AU155" s="237" t="s">
        <v>85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178</v>
      </c>
      <c r="BM155" s="237" t="s">
        <v>3065</v>
      </c>
    </row>
    <row r="156" s="2" customFormat="1">
      <c r="A156" s="38"/>
      <c r="B156" s="39"/>
      <c r="C156" s="40"/>
      <c r="D156" s="239" t="s">
        <v>180</v>
      </c>
      <c r="E156" s="40"/>
      <c r="F156" s="240" t="s">
        <v>3066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180</v>
      </c>
      <c r="AU156" s="17" t="s">
        <v>85</v>
      </c>
    </row>
    <row r="157" s="14" customFormat="1">
      <c r="A157" s="14"/>
      <c r="B157" s="255"/>
      <c r="C157" s="256"/>
      <c r="D157" s="246" t="s">
        <v>182</v>
      </c>
      <c r="E157" s="257" t="s">
        <v>1</v>
      </c>
      <c r="F157" s="258" t="s">
        <v>368</v>
      </c>
      <c r="G157" s="256"/>
      <c r="H157" s="259">
        <v>30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182</v>
      </c>
      <c r="AU157" s="265" t="s">
        <v>85</v>
      </c>
      <c r="AV157" s="14" t="s">
        <v>85</v>
      </c>
      <c r="AW157" s="14" t="s">
        <v>34</v>
      </c>
      <c r="AX157" s="14" t="s">
        <v>83</v>
      </c>
      <c r="AY157" s="265" t="s">
        <v>171</v>
      </c>
    </row>
    <row r="158" s="12" customFormat="1" ht="22.8" customHeight="1">
      <c r="A158" s="12"/>
      <c r="B158" s="210"/>
      <c r="C158" s="211"/>
      <c r="D158" s="212" t="s">
        <v>75</v>
      </c>
      <c r="E158" s="224" t="s">
        <v>3067</v>
      </c>
      <c r="F158" s="224" t="s">
        <v>3068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P159+P204</f>
        <v>0</v>
      </c>
      <c r="Q158" s="218"/>
      <c r="R158" s="219">
        <f>R159+R204</f>
        <v>0</v>
      </c>
      <c r="S158" s="218"/>
      <c r="T158" s="220">
        <f>T159+T204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83</v>
      </c>
      <c r="AT158" s="222" t="s">
        <v>75</v>
      </c>
      <c r="AU158" s="222" t="s">
        <v>83</v>
      </c>
      <c r="AY158" s="221" t="s">
        <v>171</v>
      </c>
      <c r="BK158" s="223">
        <f>BK159+BK204</f>
        <v>0</v>
      </c>
    </row>
    <row r="159" s="12" customFormat="1" ht="20.88" customHeight="1">
      <c r="A159" s="12"/>
      <c r="B159" s="210"/>
      <c r="C159" s="211"/>
      <c r="D159" s="212" t="s">
        <v>75</v>
      </c>
      <c r="E159" s="224" t="s">
        <v>3069</v>
      </c>
      <c r="F159" s="224" t="s">
        <v>3070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SUM(P160:P203)</f>
        <v>0</v>
      </c>
      <c r="Q159" s="218"/>
      <c r="R159" s="219">
        <f>SUM(R160:R203)</f>
        <v>0</v>
      </c>
      <c r="S159" s="218"/>
      <c r="T159" s="220">
        <f>SUM(T160:T203)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83</v>
      </c>
      <c r="AT159" s="222" t="s">
        <v>75</v>
      </c>
      <c r="AU159" s="222" t="s">
        <v>85</v>
      </c>
      <c r="AY159" s="221" t="s">
        <v>171</v>
      </c>
      <c r="BK159" s="223">
        <f>SUM(BK160:BK203)</f>
        <v>0</v>
      </c>
    </row>
    <row r="160" s="2" customFormat="1" ht="24.15" customHeight="1">
      <c r="A160" s="38"/>
      <c r="B160" s="39"/>
      <c r="C160" s="267" t="s">
        <v>231</v>
      </c>
      <c r="D160" s="267" t="s">
        <v>284</v>
      </c>
      <c r="E160" s="268" t="s">
        <v>3071</v>
      </c>
      <c r="F160" s="269" t="s">
        <v>3072</v>
      </c>
      <c r="G160" s="270" t="s">
        <v>1924</v>
      </c>
      <c r="H160" s="271">
        <v>100</v>
      </c>
      <c r="I160" s="272"/>
      <c r="J160" s="273">
        <f>ROUND(I160*H160,2)</f>
        <v>0</v>
      </c>
      <c r="K160" s="269" t="s">
        <v>1</v>
      </c>
      <c r="L160" s="274"/>
      <c r="M160" s="275" t="s">
        <v>1</v>
      </c>
      <c r="N160" s="276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3001</v>
      </c>
      <c r="AT160" s="237" t="s">
        <v>284</v>
      </c>
      <c r="AU160" s="237" t="s">
        <v>193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3001</v>
      </c>
      <c r="BM160" s="237" t="s">
        <v>3073</v>
      </c>
    </row>
    <row r="161" s="14" customFormat="1">
      <c r="A161" s="14"/>
      <c r="B161" s="255"/>
      <c r="C161" s="256"/>
      <c r="D161" s="246" t="s">
        <v>182</v>
      </c>
      <c r="E161" s="257" t="s">
        <v>1</v>
      </c>
      <c r="F161" s="258" t="s">
        <v>813</v>
      </c>
      <c r="G161" s="256"/>
      <c r="H161" s="259">
        <v>100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182</v>
      </c>
      <c r="AU161" s="265" t="s">
        <v>193</v>
      </c>
      <c r="AV161" s="14" t="s">
        <v>85</v>
      </c>
      <c r="AW161" s="14" t="s">
        <v>34</v>
      </c>
      <c r="AX161" s="14" t="s">
        <v>83</v>
      </c>
      <c r="AY161" s="265" t="s">
        <v>171</v>
      </c>
    </row>
    <row r="162" s="2" customFormat="1" ht="21.75" customHeight="1">
      <c r="A162" s="38"/>
      <c r="B162" s="39"/>
      <c r="C162" s="226" t="s">
        <v>238</v>
      </c>
      <c r="D162" s="226" t="s">
        <v>173</v>
      </c>
      <c r="E162" s="227" t="s">
        <v>3074</v>
      </c>
      <c r="F162" s="228" t="s">
        <v>3075</v>
      </c>
      <c r="G162" s="229" t="s">
        <v>492</v>
      </c>
      <c r="H162" s="230">
        <v>100</v>
      </c>
      <c r="I162" s="231"/>
      <c r="J162" s="232">
        <f>ROUND(I162*H162,2)</f>
        <v>0</v>
      </c>
      <c r="K162" s="228" t="s">
        <v>177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3001</v>
      </c>
      <c r="AT162" s="237" t="s">
        <v>173</v>
      </c>
      <c r="AU162" s="237" t="s">
        <v>193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3001</v>
      </c>
      <c r="BM162" s="237" t="s">
        <v>3076</v>
      </c>
    </row>
    <row r="163" s="2" customFormat="1">
      <c r="A163" s="38"/>
      <c r="B163" s="39"/>
      <c r="C163" s="40"/>
      <c r="D163" s="239" t="s">
        <v>180</v>
      </c>
      <c r="E163" s="40"/>
      <c r="F163" s="240" t="s">
        <v>3077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180</v>
      </c>
      <c r="AU163" s="17" t="s">
        <v>193</v>
      </c>
    </row>
    <row r="164" s="14" customFormat="1">
      <c r="A164" s="14"/>
      <c r="B164" s="255"/>
      <c r="C164" s="256"/>
      <c r="D164" s="246" t="s">
        <v>182</v>
      </c>
      <c r="E164" s="257" t="s">
        <v>1</v>
      </c>
      <c r="F164" s="258" t="s">
        <v>813</v>
      </c>
      <c r="G164" s="256"/>
      <c r="H164" s="259">
        <v>100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182</v>
      </c>
      <c r="AU164" s="265" t="s">
        <v>193</v>
      </c>
      <c r="AV164" s="14" t="s">
        <v>85</v>
      </c>
      <c r="AW164" s="14" t="s">
        <v>34</v>
      </c>
      <c r="AX164" s="14" t="s">
        <v>83</v>
      </c>
      <c r="AY164" s="265" t="s">
        <v>171</v>
      </c>
    </row>
    <row r="165" s="2" customFormat="1" ht="21.75" customHeight="1">
      <c r="A165" s="38"/>
      <c r="B165" s="39"/>
      <c r="C165" s="267" t="s">
        <v>8</v>
      </c>
      <c r="D165" s="267" t="s">
        <v>284</v>
      </c>
      <c r="E165" s="268" t="s">
        <v>3078</v>
      </c>
      <c r="F165" s="269" t="s">
        <v>3079</v>
      </c>
      <c r="G165" s="270" t="s">
        <v>438</v>
      </c>
      <c r="H165" s="271">
        <v>200</v>
      </c>
      <c r="I165" s="272"/>
      <c r="J165" s="273">
        <f>ROUND(I165*H165,2)</f>
        <v>0</v>
      </c>
      <c r="K165" s="269" t="s">
        <v>1</v>
      </c>
      <c r="L165" s="274"/>
      <c r="M165" s="275" t="s">
        <v>1</v>
      </c>
      <c r="N165" s="276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3001</v>
      </c>
      <c r="AT165" s="237" t="s">
        <v>284</v>
      </c>
      <c r="AU165" s="237" t="s">
        <v>193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3001</v>
      </c>
      <c r="BM165" s="237" t="s">
        <v>3080</v>
      </c>
    </row>
    <row r="166" s="14" customFormat="1">
      <c r="A166" s="14"/>
      <c r="B166" s="255"/>
      <c r="C166" s="256"/>
      <c r="D166" s="246" t="s">
        <v>182</v>
      </c>
      <c r="E166" s="257" t="s">
        <v>1</v>
      </c>
      <c r="F166" s="258" t="s">
        <v>1420</v>
      </c>
      <c r="G166" s="256"/>
      <c r="H166" s="259">
        <v>200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182</v>
      </c>
      <c r="AU166" s="265" t="s">
        <v>193</v>
      </c>
      <c r="AV166" s="14" t="s">
        <v>85</v>
      </c>
      <c r="AW166" s="14" t="s">
        <v>34</v>
      </c>
      <c r="AX166" s="14" t="s">
        <v>83</v>
      </c>
      <c r="AY166" s="265" t="s">
        <v>171</v>
      </c>
    </row>
    <row r="167" s="2" customFormat="1" ht="24.15" customHeight="1">
      <c r="A167" s="38"/>
      <c r="B167" s="39"/>
      <c r="C167" s="226" t="s">
        <v>251</v>
      </c>
      <c r="D167" s="226" t="s">
        <v>173</v>
      </c>
      <c r="E167" s="227" t="s">
        <v>3081</v>
      </c>
      <c r="F167" s="228" t="s">
        <v>3082</v>
      </c>
      <c r="G167" s="229" t="s">
        <v>438</v>
      </c>
      <c r="H167" s="230">
        <v>200</v>
      </c>
      <c r="I167" s="231"/>
      <c r="J167" s="232">
        <f>ROUND(I167*H167,2)</f>
        <v>0</v>
      </c>
      <c r="K167" s="228" t="s">
        <v>177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3001</v>
      </c>
      <c r="AT167" s="237" t="s">
        <v>173</v>
      </c>
      <c r="AU167" s="237" t="s">
        <v>193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3001</v>
      </c>
      <c r="BM167" s="237" t="s">
        <v>3083</v>
      </c>
    </row>
    <row r="168" s="2" customFormat="1">
      <c r="A168" s="38"/>
      <c r="B168" s="39"/>
      <c r="C168" s="40"/>
      <c r="D168" s="239" t="s">
        <v>180</v>
      </c>
      <c r="E168" s="40"/>
      <c r="F168" s="240" t="s">
        <v>3084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180</v>
      </c>
      <c r="AU168" s="17" t="s">
        <v>193</v>
      </c>
    </row>
    <row r="169" s="14" customFormat="1">
      <c r="A169" s="14"/>
      <c r="B169" s="255"/>
      <c r="C169" s="256"/>
      <c r="D169" s="246" t="s">
        <v>182</v>
      </c>
      <c r="E169" s="257" t="s">
        <v>1</v>
      </c>
      <c r="F169" s="258" t="s">
        <v>1420</v>
      </c>
      <c r="G169" s="256"/>
      <c r="H169" s="259">
        <v>200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182</v>
      </c>
      <c r="AU169" s="265" t="s">
        <v>193</v>
      </c>
      <c r="AV169" s="14" t="s">
        <v>85</v>
      </c>
      <c r="AW169" s="14" t="s">
        <v>34</v>
      </c>
      <c r="AX169" s="14" t="s">
        <v>83</v>
      </c>
      <c r="AY169" s="265" t="s">
        <v>171</v>
      </c>
    </row>
    <row r="170" s="2" customFormat="1" ht="16.5" customHeight="1">
      <c r="A170" s="38"/>
      <c r="B170" s="39"/>
      <c r="C170" s="267" t="s">
        <v>257</v>
      </c>
      <c r="D170" s="267" t="s">
        <v>284</v>
      </c>
      <c r="E170" s="268" t="s">
        <v>3085</v>
      </c>
      <c r="F170" s="269" t="s">
        <v>3086</v>
      </c>
      <c r="G170" s="270" t="s">
        <v>1924</v>
      </c>
      <c r="H170" s="271">
        <v>20</v>
      </c>
      <c r="I170" s="272"/>
      <c r="J170" s="273">
        <f>ROUND(I170*H170,2)</f>
        <v>0</v>
      </c>
      <c r="K170" s="269" t="s">
        <v>1</v>
      </c>
      <c r="L170" s="274"/>
      <c r="M170" s="275" t="s">
        <v>1</v>
      </c>
      <c r="N170" s="276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3001</v>
      </c>
      <c r="AT170" s="237" t="s">
        <v>284</v>
      </c>
      <c r="AU170" s="237" t="s">
        <v>193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3001</v>
      </c>
      <c r="BM170" s="237" t="s">
        <v>3087</v>
      </c>
    </row>
    <row r="171" s="14" customFormat="1">
      <c r="A171" s="14"/>
      <c r="B171" s="255"/>
      <c r="C171" s="256"/>
      <c r="D171" s="246" t="s">
        <v>182</v>
      </c>
      <c r="E171" s="257" t="s">
        <v>1</v>
      </c>
      <c r="F171" s="258" t="s">
        <v>307</v>
      </c>
      <c r="G171" s="256"/>
      <c r="H171" s="259">
        <v>20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182</v>
      </c>
      <c r="AU171" s="265" t="s">
        <v>193</v>
      </c>
      <c r="AV171" s="14" t="s">
        <v>85</v>
      </c>
      <c r="AW171" s="14" t="s">
        <v>34</v>
      </c>
      <c r="AX171" s="14" t="s">
        <v>83</v>
      </c>
      <c r="AY171" s="265" t="s">
        <v>171</v>
      </c>
    </row>
    <row r="172" s="2" customFormat="1" ht="24.15" customHeight="1">
      <c r="A172" s="38"/>
      <c r="B172" s="39"/>
      <c r="C172" s="267" t="s">
        <v>266</v>
      </c>
      <c r="D172" s="267" t="s">
        <v>284</v>
      </c>
      <c r="E172" s="268" t="s">
        <v>3088</v>
      </c>
      <c r="F172" s="269" t="s">
        <v>3089</v>
      </c>
      <c r="G172" s="270" t="s">
        <v>1924</v>
      </c>
      <c r="H172" s="271">
        <v>5</v>
      </c>
      <c r="I172" s="272"/>
      <c r="J172" s="273">
        <f>ROUND(I172*H172,2)</f>
        <v>0</v>
      </c>
      <c r="K172" s="269" t="s">
        <v>1</v>
      </c>
      <c r="L172" s="274"/>
      <c r="M172" s="275" t="s">
        <v>1</v>
      </c>
      <c r="N172" s="276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3001</v>
      </c>
      <c r="AT172" s="237" t="s">
        <v>284</v>
      </c>
      <c r="AU172" s="237" t="s">
        <v>193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3001</v>
      </c>
      <c r="BM172" s="237" t="s">
        <v>3090</v>
      </c>
    </row>
    <row r="173" s="14" customFormat="1">
      <c r="A173" s="14"/>
      <c r="B173" s="255"/>
      <c r="C173" s="256"/>
      <c r="D173" s="246" t="s">
        <v>182</v>
      </c>
      <c r="E173" s="257" t="s">
        <v>1</v>
      </c>
      <c r="F173" s="258" t="s">
        <v>202</v>
      </c>
      <c r="G173" s="256"/>
      <c r="H173" s="259">
        <v>5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182</v>
      </c>
      <c r="AU173" s="265" t="s">
        <v>193</v>
      </c>
      <c r="AV173" s="14" t="s">
        <v>85</v>
      </c>
      <c r="AW173" s="14" t="s">
        <v>34</v>
      </c>
      <c r="AX173" s="14" t="s">
        <v>83</v>
      </c>
      <c r="AY173" s="265" t="s">
        <v>171</v>
      </c>
    </row>
    <row r="174" s="2" customFormat="1" ht="16.5" customHeight="1">
      <c r="A174" s="38"/>
      <c r="B174" s="39"/>
      <c r="C174" s="267" t="s">
        <v>272</v>
      </c>
      <c r="D174" s="267" t="s">
        <v>284</v>
      </c>
      <c r="E174" s="268" t="s">
        <v>3091</v>
      </c>
      <c r="F174" s="269" t="s">
        <v>3092</v>
      </c>
      <c r="G174" s="270" t="s">
        <v>1924</v>
      </c>
      <c r="H174" s="271">
        <v>3</v>
      </c>
      <c r="I174" s="272"/>
      <c r="J174" s="273">
        <f>ROUND(I174*H174,2)</f>
        <v>0</v>
      </c>
      <c r="K174" s="269" t="s">
        <v>1</v>
      </c>
      <c r="L174" s="274"/>
      <c r="M174" s="275" t="s">
        <v>1</v>
      </c>
      <c r="N174" s="276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3001</v>
      </c>
      <c r="AT174" s="237" t="s">
        <v>284</v>
      </c>
      <c r="AU174" s="237" t="s">
        <v>193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3001</v>
      </c>
      <c r="BM174" s="237" t="s">
        <v>3093</v>
      </c>
    </row>
    <row r="175" s="14" customFormat="1">
      <c r="A175" s="14"/>
      <c r="B175" s="255"/>
      <c r="C175" s="256"/>
      <c r="D175" s="246" t="s">
        <v>182</v>
      </c>
      <c r="E175" s="257" t="s">
        <v>1</v>
      </c>
      <c r="F175" s="258" t="s">
        <v>193</v>
      </c>
      <c r="G175" s="256"/>
      <c r="H175" s="259">
        <v>3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182</v>
      </c>
      <c r="AU175" s="265" t="s">
        <v>193</v>
      </c>
      <c r="AV175" s="14" t="s">
        <v>85</v>
      </c>
      <c r="AW175" s="14" t="s">
        <v>34</v>
      </c>
      <c r="AX175" s="14" t="s">
        <v>83</v>
      </c>
      <c r="AY175" s="265" t="s">
        <v>171</v>
      </c>
    </row>
    <row r="176" s="2" customFormat="1" ht="24.15" customHeight="1">
      <c r="A176" s="38"/>
      <c r="B176" s="39"/>
      <c r="C176" s="226" t="s">
        <v>283</v>
      </c>
      <c r="D176" s="226" t="s">
        <v>173</v>
      </c>
      <c r="E176" s="227" t="s">
        <v>3094</v>
      </c>
      <c r="F176" s="228" t="s">
        <v>3095</v>
      </c>
      <c r="G176" s="229" t="s">
        <v>492</v>
      </c>
      <c r="H176" s="230">
        <v>28</v>
      </c>
      <c r="I176" s="231"/>
      <c r="J176" s="232">
        <f>ROUND(I176*H176,2)</f>
        <v>0</v>
      </c>
      <c r="K176" s="228" t="s">
        <v>177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3001</v>
      </c>
      <c r="AT176" s="237" t="s">
        <v>173</v>
      </c>
      <c r="AU176" s="237" t="s">
        <v>193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3001</v>
      </c>
      <c r="BM176" s="237" t="s">
        <v>3096</v>
      </c>
    </row>
    <row r="177" s="2" customFormat="1">
      <c r="A177" s="38"/>
      <c r="B177" s="39"/>
      <c r="C177" s="40"/>
      <c r="D177" s="239" t="s">
        <v>180</v>
      </c>
      <c r="E177" s="40"/>
      <c r="F177" s="240" t="s">
        <v>3097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180</v>
      </c>
      <c r="AU177" s="17" t="s">
        <v>193</v>
      </c>
    </row>
    <row r="178" s="14" customFormat="1">
      <c r="A178" s="14"/>
      <c r="B178" s="255"/>
      <c r="C178" s="256"/>
      <c r="D178" s="246" t="s">
        <v>182</v>
      </c>
      <c r="E178" s="257" t="s">
        <v>1</v>
      </c>
      <c r="F178" s="258" t="s">
        <v>357</v>
      </c>
      <c r="G178" s="256"/>
      <c r="H178" s="259">
        <v>28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182</v>
      </c>
      <c r="AU178" s="265" t="s">
        <v>193</v>
      </c>
      <c r="AV178" s="14" t="s">
        <v>85</v>
      </c>
      <c r="AW178" s="14" t="s">
        <v>34</v>
      </c>
      <c r="AX178" s="14" t="s">
        <v>83</v>
      </c>
      <c r="AY178" s="265" t="s">
        <v>171</v>
      </c>
    </row>
    <row r="179" s="2" customFormat="1" ht="37.8" customHeight="1">
      <c r="A179" s="38"/>
      <c r="B179" s="39"/>
      <c r="C179" s="267" t="s">
        <v>289</v>
      </c>
      <c r="D179" s="267" t="s">
        <v>284</v>
      </c>
      <c r="E179" s="268" t="s">
        <v>3098</v>
      </c>
      <c r="F179" s="269" t="s">
        <v>3099</v>
      </c>
      <c r="G179" s="270" t="s">
        <v>1924</v>
      </c>
      <c r="H179" s="271">
        <v>41</v>
      </c>
      <c r="I179" s="272"/>
      <c r="J179" s="273">
        <f>ROUND(I179*H179,2)</f>
        <v>0</v>
      </c>
      <c r="K179" s="269" t="s">
        <v>1</v>
      </c>
      <c r="L179" s="274"/>
      <c r="M179" s="275" t="s">
        <v>1</v>
      </c>
      <c r="N179" s="276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3001</v>
      </c>
      <c r="AT179" s="237" t="s">
        <v>284</v>
      </c>
      <c r="AU179" s="237" t="s">
        <v>193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3001</v>
      </c>
      <c r="BM179" s="237" t="s">
        <v>3100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442</v>
      </c>
      <c r="G180" s="256"/>
      <c r="H180" s="259">
        <v>41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193</v>
      </c>
      <c r="AV180" s="14" t="s">
        <v>85</v>
      </c>
      <c r="AW180" s="14" t="s">
        <v>34</v>
      </c>
      <c r="AX180" s="14" t="s">
        <v>83</v>
      </c>
      <c r="AY180" s="265" t="s">
        <v>171</v>
      </c>
    </row>
    <row r="181" s="2" customFormat="1" ht="16.5" customHeight="1">
      <c r="A181" s="38"/>
      <c r="B181" s="39"/>
      <c r="C181" s="226" t="s">
        <v>299</v>
      </c>
      <c r="D181" s="226" t="s">
        <v>173</v>
      </c>
      <c r="E181" s="227" t="s">
        <v>3101</v>
      </c>
      <c r="F181" s="228" t="s">
        <v>3102</v>
      </c>
      <c r="G181" s="229" t="s">
        <v>492</v>
      </c>
      <c r="H181" s="230">
        <v>22</v>
      </c>
      <c r="I181" s="231"/>
      <c r="J181" s="232">
        <f>ROUND(I181*H181,2)</f>
        <v>0</v>
      </c>
      <c r="K181" s="228" t="s">
        <v>177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3001</v>
      </c>
      <c r="AT181" s="237" t="s">
        <v>173</v>
      </c>
      <c r="AU181" s="237" t="s">
        <v>193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3001</v>
      </c>
      <c r="BM181" s="237" t="s">
        <v>3103</v>
      </c>
    </row>
    <row r="182" s="2" customFormat="1">
      <c r="A182" s="38"/>
      <c r="B182" s="39"/>
      <c r="C182" s="40"/>
      <c r="D182" s="239" t="s">
        <v>180</v>
      </c>
      <c r="E182" s="40"/>
      <c r="F182" s="240" t="s">
        <v>3104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180</v>
      </c>
      <c r="AU182" s="17" t="s">
        <v>193</v>
      </c>
    </row>
    <row r="183" s="14" customFormat="1">
      <c r="A183" s="14"/>
      <c r="B183" s="255"/>
      <c r="C183" s="256"/>
      <c r="D183" s="246" t="s">
        <v>182</v>
      </c>
      <c r="E183" s="257" t="s">
        <v>1</v>
      </c>
      <c r="F183" s="258" t="s">
        <v>321</v>
      </c>
      <c r="G183" s="256"/>
      <c r="H183" s="259">
        <v>22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182</v>
      </c>
      <c r="AU183" s="265" t="s">
        <v>193</v>
      </c>
      <c r="AV183" s="14" t="s">
        <v>85</v>
      </c>
      <c r="AW183" s="14" t="s">
        <v>34</v>
      </c>
      <c r="AX183" s="14" t="s">
        <v>83</v>
      </c>
      <c r="AY183" s="265" t="s">
        <v>171</v>
      </c>
    </row>
    <row r="184" s="2" customFormat="1" ht="24.15" customHeight="1">
      <c r="A184" s="38"/>
      <c r="B184" s="39"/>
      <c r="C184" s="226" t="s">
        <v>307</v>
      </c>
      <c r="D184" s="226" t="s">
        <v>173</v>
      </c>
      <c r="E184" s="227" t="s">
        <v>3105</v>
      </c>
      <c r="F184" s="228" t="s">
        <v>3106</v>
      </c>
      <c r="G184" s="229" t="s">
        <v>492</v>
      </c>
      <c r="H184" s="230">
        <v>3</v>
      </c>
      <c r="I184" s="231"/>
      <c r="J184" s="232">
        <f>ROUND(I184*H184,2)</f>
        <v>0</v>
      </c>
      <c r="K184" s="228" t="s">
        <v>177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3001</v>
      </c>
      <c r="AT184" s="237" t="s">
        <v>173</v>
      </c>
      <c r="AU184" s="237" t="s">
        <v>193</v>
      </c>
      <c r="AY184" s="17" t="s">
        <v>171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3001</v>
      </c>
      <c r="BM184" s="237" t="s">
        <v>3107</v>
      </c>
    </row>
    <row r="185" s="2" customFormat="1">
      <c r="A185" s="38"/>
      <c r="B185" s="39"/>
      <c r="C185" s="40"/>
      <c r="D185" s="239" t="s">
        <v>180</v>
      </c>
      <c r="E185" s="40"/>
      <c r="F185" s="240" t="s">
        <v>3108</v>
      </c>
      <c r="G185" s="40"/>
      <c r="H185" s="40"/>
      <c r="I185" s="241"/>
      <c r="J185" s="40"/>
      <c r="K185" s="40"/>
      <c r="L185" s="44"/>
      <c r="M185" s="242"/>
      <c r="N185" s="24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180</v>
      </c>
      <c r="AU185" s="17" t="s">
        <v>193</v>
      </c>
    </row>
    <row r="186" s="14" customFormat="1">
      <c r="A186" s="14"/>
      <c r="B186" s="255"/>
      <c r="C186" s="256"/>
      <c r="D186" s="246" t="s">
        <v>182</v>
      </c>
      <c r="E186" s="257" t="s">
        <v>1</v>
      </c>
      <c r="F186" s="258" t="s">
        <v>193</v>
      </c>
      <c r="G186" s="256"/>
      <c r="H186" s="259">
        <v>3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182</v>
      </c>
      <c r="AU186" s="265" t="s">
        <v>193</v>
      </c>
      <c r="AV186" s="14" t="s">
        <v>85</v>
      </c>
      <c r="AW186" s="14" t="s">
        <v>34</v>
      </c>
      <c r="AX186" s="14" t="s">
        <v>83</v>
      </c>
      <c r="AY186" s="265" t="s">
        <v>171</v>
      </c>
    </row>
    <row r="187" s="2" customFormat="1" ht="16.5" customHeight="1">
      <c r="A187" s="38"/>
      <c r="B187" s="39"/>
      <c r="C187" s="226" t="s">
        <v>7</v>
      </c>
      <c r="D187" s="226" t="s">
        <v>173</v>
      </c>
      <c r="E187" s="227" t="s">
        <v>3109</v>
      </c>
      <c r="F187" s="228" t="s">
        <v>3110</v>
      </c>
      <c r="G187" s="229" t="s">
        <v>492</v>
      </c>
      <c r="H187" s="230">
        <v>45</v>
      </c>
      <c r="I187" s="231"/>
      <c r="J187" s="232">
        <f>ROUND(I187*H187,2)</f>
        <v>0</v>
      </c>
      <c r="K187" s="228" t="s">
        <v>177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3001</v>
      </c>
      <c r="AT187" s="237" t="s">
        <v>173</v>
      </c>
      <c r="AU187" s="237" t="s">
        <v>193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3001</v>
      </c>
      <c r="BM187" s="237" t="s">
        <v>3111</v>
      </c>
    </row>
    <row r="188" s="2" customFormat="1">
      <c r="A188" s="38"/>
      <c r="B188" s="39"/>
      <c r="C188" s="40"/>
      <c r="D188" s="239" t="s">
        <v>180</v>
      </c>
      <c r="E188" s="40"/>
      <c r="F188" s="240" t="s">
        <v>3112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180</v>
      </c>
      <c r="AU188" s="17" t="s">
        <v>193</v>
      </c>
    </row>
    <row r="189" s="14" customFormat="1">
      <c r="A189" s="14"/>
      <c r="B189" s="255"/>
      <c r="C189" s="256"/>
      <c r="D189" s="246" t="s">
        <v>182</v>
      </c>
      <c r="E189" s="257" t="s">
        <v>1</v>
      </c>
      <c r="F189" s="258" t="s">
        <v>467</v>
      </c>
      <c r="G189" s="256"/>
      <c r="H189" s="259">
        <v>45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182</v>
      </c>
      <c r="AU189" s="265" t="s">
        <v>193</v>
      </c>
      <c r="AV189" s="14" t="s">
        <v>85</v>
      </c>
      <c r="AW189" s="14" t="s">
        <v>34</v>
      </c>
      <c r="AX189" s="14" t="s">
        <v>83</v>
      </c>
      <c r="AY189" s="265" t="s">
        <v>171</v>
      </c>
    </row>
    <row r="190" s="2" customFormat="1" ht="24.15" customHeight="1">
      <c r="A190" s="38"/>
      <c r="B190" s="39"/>
      <c r="C190" s="267" t="s">
        <v>321</v>
      </c>
      <c r="D190" s="267" t="s">
        <v>284</v>
      </c>
      <c r="E190" s="268" t="s">
        <v>3113</v>
      </c>
      <c r="F190" s="269" t="s">
        <v>3114</v>
      </c>
      <c r="G190" s="270" t="s">
        <v>438</v>
      </c>
      <c r="H190" s="271">
        <v>3200</v>
      </c>
      <c r="I190" s="272"/>
      <c r="J190" s="273">
        <f>ROUND(I190*H190,2)</f>
        <v>0</v>
      </c>
      <c r="K190" s="269" t="s">
        <v>1</v>
      </c>
      <c r="L190" s="274"/>
      <c r="M190" s="275" t="s">
        <v>1</v>
      </c>
      <c r="N190" s="276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3001</v>
      </c>
      <c r="AT190" s="237" t="s">
        <v>284</v>
      </c>
      <c r="AU190" s="237" t="s">
        <v>193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3001</v>
      </c>
      <c r="BM190" s="237" t="s">
        <v>3115</v>
      </c>
    </row>
    <row r="191" s="14" customFormat="1">
      <c r="A191" s="14"/>
      <c r="B191" s="255"/>
      <c r="C191" s="256"/>
      <c r="D191" s="246" t="s">
        <v>182</v>
      </c>
      <c r="E191" s="257" t="s">
        <v>1</v>
      </c>
      <c r="F191" s="258" t="s">
        <v>3116</v>
      </c>
      <c r="G191" s="256"/>
      <c r="H191" s="259">
        <v>3200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182</v>
      </c>
      <c r="AU191" s="265" t="s">
        <v>193</v>
      </c>
      <c r="AV191" s="14" t="s">
        <v>85</v>
      </c>
      <c r="AW191" s="14" t="s">
        <v>34</v>
      </c>
      <c r="AX191" s="14" t="s">
        <v>83</v>
      </c>
      <c r="AY191" s="265" t="s">
        <v>171</v>
      </c>
    </row>
    <row r="192" s="2" customFormat="1" ht="24.15" customHeight="1">
      <c r="A192" s="38"/>
      <c r="B192" s="39"/>
      <c r="C192" s="226" t="s">
        <v>326</v>
      </c>
      <c r="D192" s="226" t="s">
        <v>173</v>
      </c>
      <c r="E192" s="227" t="s">
        <v>3117</v>
      </c>
      <c r="F192" s="228" t="s">
        <v>3118</v>
      </c>
      <c r="G192" s="229" t="s">
        <v>438</v>
      </c>
      <c r="H192" s="230">
        <v>2000</v>
      </c>
      <c r="I192" s="231"/>
      <c r="J192" s="232">
        <f>ROUND(I192*H192,2)</f>
        <v>0</v>
      </c>
      <c r="K192" s="228" t="s">
        <v>177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3001</v>
      </c>
      <c r="AT192" s="237" t="s">
        <v>173</v>
      </c>
      <c r="AU192" s="237" t="s">
        <v>193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3001</v>
      </c>
      <c r="BM192" s="237" t="s">
        <v>3119</v>
      </c>
    </row>
    <row r="193" s="2" customFormat="1">
      <c r="A193" s="38"/>
      <c r="B193" s="39"/>
      <c r="C193" s="40"/>
      <c r="D193" s="239" t="s">
        <v>180</v>
      </c>
      <c r="E193" s="40"/>
      <c r="F193" s="240" t="s">
        <v>3120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180</v>
      </c>
      <c r="AU193" s="17" t="s">
        <v>193</v>
      </c>
    </row>
    <row r="194" s="14" customFormat="1">
      <c r="A194" s="14"/>
      <c r="B194" s="255"/>
      <c r="C194" s="256"/>
      <c r="D194" s="246" t="s">
        <v>182</v>
      </c>
      <c r="E194" s="257" t="s">
        <v>1</v>
      </c>
      <c r="F194" s="258" t="s">
        <v>3121</v>
      </c>
      <c r="G194" s="256"/>
      <c r="H194" s="259">
        <v>2000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182</v>
      </c>
      <c r="AU194" s="265" t="s">
        <v>193</v>
      </c>
      <c r="AV194" s="14" t="s">
        <v>85</v>
      </c>
      <c r="AW194" s="14" t="s">
        <v>34</v>
      </c>
      <c r="AX194" s="14" t="s">
        <v>83</v>
      </c>
      <c r="AY194" s="265" t="s">
        <v>171</v>
      </c>
    </row>
    <row r="195" s="2" customFormat="1" ht="24.15" customHeight="1">
      <c r="A195" s="38"/>
      <c r="B195" s="39"/>
      <c r="C195" s="226" t="s">
        <v>332</v>
      </c>
      <c r="D195" s="226" t="s">
        <v>173</v>
      </c>
      <c r="E195" s="227" t="s">
        <v>3122</v>
      </c>
      <c r="F195" s="228" t="s">
        <v>3123</v>
      </c>
      <c r="G195" s="229" t="s">
        <v>438</v>
      </c>
      <c r="H195" s="230">
        <v>1000</v>
      </c>
      <c r="I195" s="231"/>
      <c r="J195" s="232">
        <f>ROUND(I195*H195,2)</f>
        <v>0</v>
      </c>
      <c r="K195" s="228" t="s">
        <v>177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3001</v>
      </c>
      <c r="AT195" s="237" t="s">
        <v>173</v>
      </c>
      <c r="AU195" s="237" t="s">
        <v>193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3001</v>
      </c>
      <c r="BM195" s="237" t="s">
        <v>3124</v>
      </c>
    </row>
    <row r="196" s="2" customFormat="1">
      <c r="A196" s="38"/>
      <c r="B196" s="39"/>
      <c r="C196" s="40"/>
      <c r="D196" s="239" t="s">
        <v>180</v>
      </c>
      <c r="E196" s="40"/>
      <c r="F196" s="240" t="s">
        <v>3125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180</v>
      </c>
      <c r="AU196" s="17" t="s">
        <v>193</v>
      </c>
    </row>
    <row r="197" s="14" customFormat="1">
      <c r="A197" s="14"/>
      <c r="B197" s="255"/>
      <c r="C197" s="256"/>
      <c r="D197" s="246" t="s">
        <v>182</v>
      </c>
      <c r="E197" s="257" t="s">
        <v>1</v>
      </c>
      <c r="F197" s="258" t="s">
        <v>3126</v>
      </c>
      <c r="G197" s="256"/>
      <c r="H197" s="259">
        <v>1000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182</v>
      </c>
      <c r="AU197" s="265" t="s">
        <v>193</v>
      </c>
      <c r="AV197" s="14" t="s">
        <v>85</v>
      </c>
      <c r="AW197" s="14" t="s">
        <v>34</v>
      </c>
      <c r="AX197" s="14" t="s">
        <v>83</v>
      </c>
      <c r="AY197" s="265" t="s">
        <v>171</v>
      </c>
    </row>
    <row r="198" s="2" customFormat="1" ht="24.15" customHeight="1">
      <c r="A198" s="38"/>
      <c r="B198" s="39"/>
      <c r="C198" s="226" t="s">
        <v>338</v>
      </c>
      <c r="D198" s="226" t="s">
        <v>173</v>
      </c>
      <c r="E198" s="227" t="s">
        <v>3127</v>
      </c>
      <c r="F198" s="228" t="s">
        <v>3128</v>
      </c>
      <c r="G198" s="229" t="s">
        <v>492</v>
      </c>
      <c r="H198" s="230">
        <v>45</v>
      </c>
      <c r="I198" s="231"/>
      <c r="J198" s="232">
        <f>ROUND(I198*H198,2)</f>
        <v>0</v>
      </c>
      <c r="K198" s="228" t="s">
        <v>177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3001</v>
      </c>
      <c r="AT198" s="237" t="s">
        <v>173</v>
      </c>
      <c r="AU198" s="237" t="s">
        <v>193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3001</v>
      </c>
      <c r="BM198" s="237" t="s">
        <v>3129</v>
      </c>
    </row>
    <row r="199" s="2" customFormat="1">
      <c r="A199" s="38"/>
      <c r="B199" s="39"/>
      <c r="C199" s="40"/>
      <c r="D199" s="239" t="s">
        <v>180</v>
      </c>
      <c r="E199" s="40"/>
      <c r="F199" s="240" t="s">
        <v>3130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180</v>
      </c>
      <c r="AU199" s="17" t="s">
        <v>193</v>
      </c>
    </row>
    <row r="200" s="14" customFormat="1">
      <c r="A200" s="14"/>
      <c r="B200" s="255"/>
      <c r="C200" s="256"/>
      <c r="D200" s="246" t="s">
        <v>182</v>
      </c>
      <c r="E200" s="257" t="s">
        <v>1</v>
      </c>
      <c r="F200" s="258" t="s">
        <v>467</v>
      </c>
      <c r="G200" s="256"/>
      <c r="H200" s="259">
        <v>45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182</v>
      </c>
      <c r="AU200" s="265" t="s">
        <v>193</v>
      </c>
      <c r="AV200" s="14" t="s">
        <v>85</v>
      </c>
      <c r="AW200" s="14" t="s">
        <v>34</v>
      </c>
      <c r="AX200" s="14" t="s">
        <v>83</v>
      </c>
      <c r="AY200" s="265" t="s">
        <v>171</v>
      </c>
    </row>
    <row r="201" s="2" customFormat="1" ht="21.75" customHeight="1">
      <c r="A201" s="38"/>
      <c r="B201" s="39"/>
      <c r="C201" s="226" t="s">
        <v>345</v>
      </c>
      <c r="D201" s="226" t="s">
        <v>173</v>
      </c>
      <c r="E201" s="227" t="s">
        <v>3131</v>
      </c>
      <c r="F201" s="228" t="s">
        <v>3132</v>
      </c>
      <c r="G201" s="229" t="s">
        <v>492</v>
      </c>
      <c r="H201" s="230">
        <v>45</v>
      </c>
      <c r="I201" s="231"/>
      <c r="J201" s="232">
        <f>ROUND(I201*H201,2)</f>
        <v>0</v>
      </c>
      <c r="K201" s="228" t="s">
        <v>177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3001</v>
      </c>
      <c r="AT201" s="237" t="s">
        <v>173</v>
      </c>
      <c r="AU201" s="237" t="s">
        <v>193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3001</v>
      </c>
      <c r="BM201" s="237" t="s">
        <v>3133</v>
      </c>
    </row>
    <row r="202" s="2" customFormat="1">
      <c r="A202" s="38"/>
      <c r="B202" s="39"/>
      <c r="C202" s="40"/>
      <c r="D202" s="239" t="s">
        <v>180</v>
      </c>
      <c r="E202" s="40"/>
      <c r="F202" s="240" t="s">
        <v>3134</v>
      </c>
      <c r="G202" s="40"/>
      <c r="H202" s="40"/>
      <c r="I202" s="241"/>
      <c r="J202" s="40"/>
      <c r="K202" s="40"/>
      <c r="L202" s="44"/>
      <c r="M202" s="242"/>
      <c r="N202" s="24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180</v>
      </c>
      <c r="AU202" s="17" t="s">
        <v>193</v>
      </c>
    </row>
    <row r="203" s="14" customFormat="1">
      <c r="A203" s="14"/>
      <c r="B203" s="255"/>
      <c r="C203" s="256"/>
      <c r="D203" s="246" t="s">
        <v>182</v>
      </c>
      <c r="E203" s="257" t="s">
        <v>1</v>
      </c>
      <c r="F203" s="258" t="s">
        <v>467</v>
      </c>
      <c r="G203" s="256"/>
      <c r="H203" s="259">
        <v>45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182</v>
      </c>
      <c r="AU203" s="265" t="s">
        <v>193</v>
      </c>
      <c r="AV203" s="14" t="s">
        <v>85</v>
      </c>
      <c r="AW203" s="14" t="s">
        <v>34</v>
      </c>
      <c r="AX203" s="14" t="s">
        <v>83</v>
      </c>
      <c r="AY203" s="265" t="s">
        <v>171</v>
      </c>
    </row>
    <row r="204" s="12" customFormat="1" ht="20.88" customHeight="1">
      <c r="A204" s="12"/>
      <c r="B204" s="210"/>
      <c r="C204" s="211"/>
      <c r="D204" s="212" t="s">
        <v>75</v>
      </c>
      <c r="E204" s="224" t="s">
        <v>3135</v>
      </c>
      <c r="F204" s="224" t="s">
        <v>3136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SUM(P205:P209)</f>
        <v>0</v>
      </c>
      <c r="Q204" s="218"/>
      <c r="R204" s="219">
        <f>SUM(R205:R209)</f>
        <v>0</v>
      </c>
      <c r="S204" s="218"/>
      <c r="T204" s="220">
        <f>SUM(T205:T209)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83</v>
      </c>
      <c r="AT204" s="222" t="s">
        <v>75</v>
      </c>
      <c r="AU204" s="222" t="s">
        <v>85</v>
      </c>
      <c r="AY204" s="221" t="s">
        <v>171</v>
      </c>
      <c r="BK204" s="223">
        <f>SUM(BK205:BK209)</f>
        <v>0</v>
      </c>
    </row>
    <row r="205" s="2" customFormat="1" ht="37.8" customHeight="1">
      <c r="A205" s="38"/>
      <c r="B205" s="39"/>
      <c r="C205" s="267" t="s">
        <v>352</v>
      </c>
      <c r="D205" s="267" t="s">
        <v>284</v>
      </c>
      <c r="E205" s="268" t="s">
        <v>3137</v>
      </c>
      <c r="F205" s="269" t="s">
        <v>3138</v>
      </c>
      <c r="G205" s="270" t="s">
        <v>1924</v>
      </c>
      <c r="H205" s="271">
        <v>2</v>
      </c>
      <c r="I205" s="272"/>
      <c r="J205" s="273">
        <f>ROUND(I205*H205,2)</f>
        <v>0</v>
      </c>
      <c r="K205" s="269" t="s">
        <v>1</v>
      </c>
      <c r="L205" s="274"/>
      <c r="M205" s="275" t="s">
        <v>1</v>
      </c>
      <c r="N205" s="276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3001</v>
      </c>
      <c r="AT205" s="237" t="s">
        <v>284</v>
      </c>
      <c r="AU205" s="237" t="s">
        <v>193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3001</v>
      </c>
      <c r="BM205" s="237" t="s">
        <v>3139</v>
      </c>
    </row>
    <row r="206" s="14" customFormat="1">
      <c r="A206" s="14"/>
      <c r="B206" s="255"/>
      <c r="C206" s="256"/>
      <c r="D206" s="246" t="s">
        <v>182</v>
      </c>
      <c r="E206" s="257" t="s">
        <v>1</v>
      </c>
      <c r="F206" s="258" t="s">
        <v>85</v>
      </c>
      <c r="G206" s="256"/>
      <c r="H206" s="259">
        <v>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182</v>
      </c>
      <c r="AU206" s="265" t="s">
        <v>193</v>
      </c>
      <c r="AV206" s="14" t="s">
        <v>85</v>
      </c>
      <c r="AW206" s="14" t="s">
        <v>34</v>
      </c>
      <c r="AX206" s="14" t="s">
        <v>83</v>
      </c>
      <c r="AY206" s="265" t="s">
        <v>171</v>
      </c>
    </row>
    <row r="207" s="2" customFormat="1" ht="16.5" customHeight="1">
      <c r="A207" s="38"/>
      <c r="B207" s="39"/>
      <c r="C207" s="226" t="s">
        <v>357</v>
      </c>
      <c r="D207" s="226" t="s">
        <v>173</v>
      </c>
      <c r="E207" s="227" t="s">
        <v>3140</v>
      </c>
      <c r="F207" s="228" t="s">
        <v>3141</v>
      </c>
      <c r="G207" s="229" t="s">
        <v>492</v>
      </c>
      <c r="H207" s="230">
        <v>2</v>
      </c>
      <c r="I207" s="231"/>
      <c r="J207" s="232">
        <f>ROUND(I207*H207,2)</f>
        <v>0</v>
      </c>
      <c r="K207" s="228" t="s">
        <v>177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3001</v>
      </c>
      <c r="AT207" s="237" t="s">
        <v>173</v>
      </c>
      <c r="AU207" s="237" t="s">
        <v>193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3001</v>
      </c>
      <c r="BM207" s="237" t="s">
        <v>3142</v>
      </c>
    </row>
    <row r="208" s="2" customFormat="1">
      <c r="A208" s="38"/>
      <c r="B208" s="39"/>
      <c r="C208" s="40"/>
      <c r="D208" s="239" t="s">
        <v>180</v>
      </c>
      <c r="E208" s="40"/>
      <c r="F208" s="240" t="s">
        <v>3143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180</v>
      </c>
      <c r="AU208" s="17" t="s">
        <v>193</v>
      </c>
    </row>
    <row r="209" s="14" customFormat="1">
      <c r="A209" s="14"/>
      <c r="B209" s="255"/>
      <c r="C209" s="256"/>
      <c r="D209" s="246" t="s">
        <v>182</v>
      </c>
      <c r="E209" s="257" t="s">
        <v>1</v>
      </c>
      <c r="F209" s="258" t="s">
        <v>85</v>
      </c>
      <c r="G209" s="256"/>
      <c r="H209" s="259">
        <v>2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182</v>
      </c>
      <c r="AU209" s="265" t="s">
        <v>193</v>
      </c>
      <c r="AV209" s="14" t="s">
        <v>85</v>
      </c>
      <c r="AW209" s="14" t="s">
        <v>34</v>
      </c>
      <c r="AX209" s="14" t="s">
        <v>83</v>
      </c>
      <c r="AY209" s="265" t="s">
        <v>171</v>
      </c>
    </row>
    <row r="210" s="12" customFormat="1" ht="22.8" customHeight="1">
      <c r="A210" s="12"/>
      <c r="B210" s="210"/>
      <c r="C210" s="211"/>
      <c r="D210" s="212" t="s">
        <v>75</v>
      </c>
      <c r="E210" s="224" t="s">
        <v>3144</v>
      </c>
      <c r="F210" s="224" t="s">
        <v>3145</v>
      </c>
      <c r="G210" s="211"/>
      <c r="H210" s="211"/>
      <c r="I210" s="214"/>
      <c r="J210" s="225">
        <f>BK210</f>
        <v>0</v>
      </c>
      <c r="K210" s="211"/>
      <c r="L210" s="216"/>
      <c r="M210" s="217"/>
      <c r="N210" s="218"/>
      <c r="O210" s="218"/>
      <c r="P210" s="219">
        <f>SUM(P211:P226)</f>
        <v>0</v>
      </c>
      <c r="Q210" s="218"/>
      <c r="R210" s="219">
        <f>SUM(R211:R226)</f>
        <v>0</v>
      </c>
      <c r="S210" s="218"/>
      <c r="T210" s="220">
        <f>SUM(T211:T226)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1" t="s">
        <v>83</v>
      </c>
      <c r="AT210" s="222" t="s">
        <v>75</v>
      </c>
      <c r="AU210" s="222" t="s">
        <v>83</v>
      </c>
      <c r="AY210" s="221" t="s">
        <v>171</v>
      </c>
      <c r="BK210" s="223">
        <f>SUM(BK211:BK226)</f>
        <v>0</v>
      </c>
    </row>
    <row r="211" s="2" customFormat="1" ht="16.5" customHeight="1">
      <c r="A211" s="38"/>
      <c r="B211" s="39"/>
      <c r="C211" s="267" t="s">
        <v>363</v>
      </c>
      <c r="D211" s="267" t="s">
        <v>284</v>
      </c>
      <c r="E211" s="268" t="s">
        <v>3146</v>
      </c>
      <c r="F211" s="269" t="s">
        <v>3147</v>
      </c>
      <c r="G211" s="270" t="s">
        <v>1924</v>
      </c>
      <c r="H211" s="271">
        <v>2</v>
      </c>
      <c r="I211" s="272"/>
      <c r="J211" s="273">
        <f>ROUND(I211*H211,2)</f>
        <v>0</v>
      </c>
      <c r="K211" s="269" t="s">
        <v>1</v>
      </c>
      <c r="L211" s="274"/>
      <c r="M211" s="275" t="s">
        <v>1</v>
      </c>
      <c r="N211" s="276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3001</v>
      </c>
      <c r="AT211" s="237" t="s">
        <v>284</v>
      </c>
      <c r="AU211" s="237" t="s">
        <v>85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3001</v>
      </c>
      <c r="BM211" s="237" t="s">
        <v>3148</v>
      </c>
    </row>
    <row r="212" s="14" customFormat="1">
      <c r="A212" s="14"/>
      <c r="B212" s="255"/>
      <c r="C212" s="256"/>
      <c r="D212" s="246" t="s">
        <v>182</v>
      </c>
      <c r="E212" s="257" t="s">
        <v>1</v>
      </c>
      <c r="F212" s="258" t="s">
        <v>85</v>
      </c>
      <c r="G212" s="256"/>
      <c r="H212" s="259">
        <v>2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182</v>
      </c>
      <c r="AU212" s="265" t="s">
        <v>85</v>
      </c>
      <c r="AV212" s="14" t="s">
        <v>85</v>
      </c>
      <c r="AW212" s="14" t="s">
        <v>34</v>
      </c>
      <c r="AX212" s="14" t="s">
        <v>83</v>
      </c>
      <c r="AY212" s="265" t="s">
        <v>171</v>
      </c>
    </row>
    <row r="213" s="2" customFormat="1" ht="24.15" customHeight="1">
      <c r="A213" s="38"/>
      <c r="B213" s="39"/>
      <c r="C213" s="226" t="s">
        <v>368</v>
      </c>
      <c r="D213" s="226" t="s">
        <v>173</v>
      </c>
      <c r="E213" s="227" t="s">
        <v>3149</v>
      </c>
      <c r="F213" s="228" t="s">
        <v>3150</v>
      </c>
      <c r="G213" s="229" t="s">
        <v>492</v>
      </c>
      <c r="H213" s="230">
        <v>2</v>
      </c>
      <c r="I213" s="231"/>
      <c r="J213" s="232">
        <f>ROUND(I213*H213,2)</f>
        <v>0</v>
      </c>
      <c r="K213" s="228" t="s">
        <v>177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3001</v>
      </c>
      <c r="AT213" s="237" t="s">
        <v>173</v>
      </c>
      <c r="AU213" s="237" t="s">
        <v>85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3001</v>
      </c>
      <c r="BM213" s="237" t="s">
        <v>3151</v>
      </c>
    </row>
    <row r="214" s="2" customFormat="1">
      <c r="A214" s="38"/>
      <c r="B214" s="39"/>
      <c r="C214" s="40"/>
      <c r="D214" s="239" t="s">
        <v>180</v>
      </c>
      <c r="E214" s="40"/>
      <c r="F214" s="240" t="s">
        <v>3152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180</v>
      </c>
      <c r="AU214" s="17" t="s">
        <v>85</v>
      </c>
    </row>
    <row r="215" s="14" customFormat="1">
      <c r="A215" s="14"/>
      <c r="B215" s="255"/>
      <c r="C215" s="256"/>
      <c r="D215" s="246" t="s">
        <v>182</v>
      </c>
      <c r="E215" s="257" t="s">
        <v>1</v>
      </c>
      <c r="F215" s="258" t="s">
        <v>85</v>
      </c>
      <c r="G215" s="256"/>
      <c r="H215" s="259">
        <v>2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182</v>
      </c>
      <c r="AU215" s="265" t="s">
        <v>85</v>
      </c>
      <c r="AV215" s="14" t="s">
        <v>85</v>
      </c>
      <c r="AW215" s="14" t="s">
        <v>34</v>
      </c>
      <c r="AX215" s="14" t="s">
        <v>83</v>
      </c>
      <c r="AY215" s="265" t="s">
        <v>171</v>
      </c>
    </row>
    <row r="216" s="2" customFormat="1" ht="16.5" customHeight="1">
      <c r="A216" s="38"/>
      <c r="B216" s="39"/>
      <c r="C216" s="267" t="s">
        <v>374</v>
      </c>
      <c r="D216" s="267" t="s">
        <v>284</v>
      </c>
      <c r="E216" s="268" t="s">
        <v>3153</v>
      </c>
      <c r="F216" s="269" t="s">
        <v>3154</v>
      </c>
      <c r="G216" s="270" t="s">
        <v>1924</v>
      </c>
      <c r="H216" s="271">
        <v>2</v>
      </c>
      <c r="I216" s="272"/>
      <c r="J216" s="273">
        <f>ROUND(I216*H216,2)</f>
        <v>0</v>
      </c>
      <c r="K216" s="269" t="s">
        <v>1</v>
      </c>
      <c r="L216" s="274"/>
      <c r="M216" s="275" t="s">
        <v>1</v>
      </c>
      <c r="N216" s="276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3001</v>
      </c>
      <c r="AT216" s="237" t="s">
        <v>284</v>
      </c>
      <c r="AU216" s="237" t="s">
        <v>85</v>
      </c>
      <c r="AY216" s="17" t="s">
        <v>171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3001</v>
      </c>
      <c r="BM216" s="237" t="s">
        <v>3155</v>
      </c>
    </row>
    <row r="217" s="14" customFormat="1">
      <c r="A217" s="14"/>
      <c r="B217" s="255"/>
      <c r="C217" s="256"/>
      <c r="D217" s="246" t="s">
        <v>182</v>
      </c>
      <c r="E217" s="257" t="s">
        <v>1</v>
      </c>
      <c r="F217" s="258" t="s">
        <v>85</v>
      </c>
      <c r="G217" s="256"/>
      <c r="H217" s="259">
        <v>2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182</v>
      </c>
      <c r="AU217" s="265" t="s">
        <v>85</v>
      </c>
      <c r="AV217" s="14" t="s">
        <v>85</v>
      </c>
      <c r="AW217" s="14" t="s">
        <v>34</v>
      </c>
      <c r="AX217" s="14" t="s">
        <v>83</v>
      </c>
      <c r="AY217" s="265" t="s">
        <v>171</v>
      </c>
    </row>
    <row r="218" s="2" customFormat="1" ht="16.5" customHeight="1">
      <c r="A218" s="38"/>
      <c r="B218" s="39"/>
      <c r="C218" s="267" t="s">
        <v>381</v>
      </c>
      <c r="D218" s="267" t="s">
        <v>284</v>
      </c>
      <c r="E218" s="268" t="s">
        <v>3156</v>
      </c>
      <c r="F218" s="269" t="s">
        <v>3157</v>
      </c>
      <c r="G218" s="270" t="s">
        <v>1924</v>
      </c>
      <c r="H218" s="271">
        <v>2</v>
      </c>
      <c r="I218" s="272"/>
      <c r="J218" s="273">
        <f>ROUND(I218*H218,2)</f>
        <v>0</v>
      </c>
      <c r="K218" s="269" t="s">
        <v>1</v>
      </c>
      <c r="L218" s="274"/>
      <c r="M218" s="275" t="s">
        <v>1</v>
      </c>
      <c r="N218" s="276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3001</v>
      </c>
      <c r="AT218" s="237" t="s">
        <v>284</v>
      </c>
      <c r="AU218" s="237" t="s">
        <v>85</v>
      </c>
      <c r="AY218" s="17" t="s">
        <v>171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3001</v>
      </c>
      <c r="BM218" s="237" t="s">
        <v>3158</v>
      </c>
    </row>
    <row r="219" s="14" customFormat="1">
      <c r="A219" s="14"/>
      <c r="B219" s="255"/>
      <c r="C219" s="256"/>
      <c r="D219" s="246" t="s">
        <v>182</v>
      </c>
      <c r="E219" s="257" t="s">
        <v>1</v>
      </c>
      <c r="F219" s="258" t="s">
        <v>85</v>
      </c>
      <c r="G219" s="256"/>
      <c r="H219" s="259">
        <v>2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182</v>
      </c>
      <c r="AU219" s="265" t="s">
        <v>85</v>
      </c>
      <c r="AV219" s="14" t="s">
        <v>85</v>
      </c>
      <c r="AW219" s="14" t="s">
        <v>34</v>
      </c>
      <c r="AX219" s="14" t="s">
        <v>83</v>
      </c>
      <c r="AY219" s="265" t="s">
        <v>171</v>
      </c>
    </row>
    <row r="220" s="2" customFormat="1" ht="16.5" customHeight="1">
      <c r="A220" s="38"/>
      <c r="B220" s="39"/>
      <c r="C220" s="267" t="s">
        <v>389</v>
      </c>
      <c r="D220" s="267" t="s">
        <v>284</v>
      </c>
      <c r="E220" s="268" t="s">
        <v>3159</v>
      </c>
      <c r="F220" s="269" t="s">
        <v>3160</v>
      </c>
      <c r="G220" s="270" t="s">
        <v>1924</v>
      </c>
      <c r="H220" s="271">
        <v>2</v>
      </c>
      <c r="I220" s="272"/>
      <c r="J220" s="273">
        <f>ROUND(I220*H220,2)</f>
        <v>0</v>
      </c>
      <c r="K220" s="269" t="s">
        <v>1</v>
      </c>
      <c r="L220" s="274"/>
      <c r="M220" s="275" t="s">
        <v>1</v>
      </c>
      <c r="N220" s="276" t="s">
        <v>41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3001</v>
      </c>
      <c r="AT220" s="237" t="s">
        <v>284</v>
      </c>
      <c r="AU220" s="237" t="s">
        <v>85</v>
      </c>
      <c r="AY220" s="17" t="s">
        <v>171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3001</v>
      </c>
      <c r="BM220" s="237" t="s">
        <v>3161</v>
      </c>
    </row>
    <row r="221" s="14" customFormat="1">
      <c r="A221" s="14"/>
      <c r="B221" s="255"/>
      <c r="C221" s="256"/>
      <c r="D221" s="246" t="s">
        <v>182</v>
      </c>
      <c r="E221" s="257" t="s">
        <v>1</v>
      </c>
      <c r="F221" s="258" t="s">
        <v>85</v>
      </c>
      <c r="G221" s="256"/>
      <c r="H221" s="259">
        <v>2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182</v>
      </c>
      <c r="AU221" s="265" t="s">
        <v>85</v>
      </c>
      <c r="AV221" s="14" t="s">
        <v>85</v>
      </c>
      <c r="AW221" s="14" t="s">
        <v>34</v>
      </c>
      <c r="AX221" s="14" t="s">
        <v>83</v>
      </c>
      <c r="AY221" s="265" t="s">
        <v>171</v>
      </c>
    </row>
    <row r="222" s="2" customFormat="1" ht="21.75" customHeight="1">
      <c r="A222" s="38"/>
      <c r="B222" s="39"/>
      <c r="C222" s="226" t="s">
        <v>397</v>
      </c>
      <c r="D222" s="226" t="s">
        <v>173</v>
      </c>
      <c r="E222" s="227" t="s">
        <v>3162</v>
      </c>
      <c r="F222" s="228" t="s">
        <v>3163</v>
      </c>
      <c r="G222" s="229" t="s">
        <v>492</v>
      </c>
      <c r="H222" s="230">
        <v>2</v>
      </c>
      <c r="I222" s="231"/>
      <c r="J222" s="232">
        <f>ROUND(I222*H222,2)</f>
        <v>0</v>
      </c>
      <c r="K222" s="228" t="s">
        <v>177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3001</v>
      </c>
      <c r="AT222" s="237" t="s">
        <v>173</v>
      </c>
      <c r="AU222" s="237" t="s">
        <v>85</v>
      </c>
      <c r="AY222" s="17" t="s">
        <v>171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3001</v>
      </c>
      <c r="BM222" s="237" t="s">
        <v>3164</v>
      </c>
    </row>
    <row r="223" s="2" customFormat="1">
      <c r="A223" s="38"/>
      <c r="B223" s="39"/>
      <c r="C223" s="40"/>
      <c r="D223" s="239" t="s">
        <v>180</v>
      </c>
      <c r="E223" s="40"/>
      <c r="F223" s="240" t="s">
        <v>3165</v>
      </c>
      <c r="G223" s="40"/>
      <c r="H223" s="40"/>
      <c r="I223" s="241"/>
      <c r="J223" s="40"/>
      <c r="K223" s="40"/>
      <c r="L223" s="44"/>
      <c r="M223" s="242"/>
      <c r="N223" s="24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180</v>
      </c>
      <c r="AU223" s="17" t="s">
        <v>85</v>
      </c>
    </row>
    <row r="224" s="14" customFormat="1">
      <c r="A224" s="14"/>
      <c r="B224" s="255"/>
      <c r="C224" s="256"/>
      <c r="D224" s="246" t="s">
        <v>182</v>
      </c>
      <c r="E224" s="257" t="s">
        <v>1</v>
      </c>
      <c r="F224" s="258" t="s">
        <v>85</v>
      </c>
      <c r="G224" s="256"/>
      <c r="H224" s="259">
        <v>2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182</v>
      </c>
      <c r="AU224" s="265" t="s">
        <v>85</v>
      </c>
      <c r="AV224" s="14" t="s">
        <v>85</v>
      </c>
      <c r="AW224" s="14" t="s">
        <v>34</v>
      </c>
      <c r="AX224" s="14" t="s">
        <v>83</v>
      </c>
      <c r="AY224" s="265" t="s">
        <v>171</v>
      </c>
    </row>
    <row r="225" s="2" customFormat="1" ht="16.5" customHeight="1">
      <c r="A225" s="38"/>
      <c r="B225" s="39"/>
      <c r="C225" s="267" t="s">
        <v>405</v>
      </c>
      <c r="D225" s="267" t="s">
        <v>284</v>
      </c>
      <c r="E225" s="268" t="s">
        <v>3166</v>
      </c>
      <c r="F225" s="269" t="s">
        <v>3167</v>
      </c>
      <c r="G225" s="270" t="s">
        <v>1924</v>
      </c>
      <c r="H225" s="271">
        <v>6</v>
      </c>
      <c r="I225" s="272"/>
      <c r="J225" s="273">
        <f>ROUND(I225*H225,2)</f>
        <v>0</v>
      </c>
      <c r="K225" s="269" t="s">
        <v>1</v>
      </c>
      <c r="L225" s="274"/>
      <c r="M225" s="275" t="s">
        <v>1</v>
      </c>
      <c r="N225" s="276" t="s">
        <v>41</v>
      </c>
      <c r="O225" s="91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3001</v>
      </c>
      <c r="AT225" s="237" t="s">
        <v>284</v>
      </c>
      <c r="AU225" s="237" t="s">
        <v>85</v>
      </c>
      <c r="AY225" s="17" t="s">
        <v>171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83</v>
      </c>
      <c r="BK225" s="238">
        <f>ROUND(I225*H225,2)</f>
        <v>0</v>
      </c>
      <c r="BL225" s="17" t="s">
        <v>3001</v>
      </c>
      <c r="BM225" s="237" t="s">
        <v>3168</v>
      </c>
    </row>
    <row r="226" s="14" customFormat="1">
      <c r="A226" s="14"/>
      <c r="B226" s="255"/>
      <c r="C226" s="256"/>
      <c r="D226" s="246" t="s">
        <v>182</v>
      </c>
      <c r="E226" s="257" t="s">
        <v>1</v>
      </c>
      <c r="F226" s="258" t="s">
        <v>208</v>
      </c>
      <c r="G226" s="256"/>
      <c r="H226" s="259">
        <v>6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182</v>
      </c>
      <c r="AU226" s="265" t="s">
        <v>85</v>
      </c>
      <c r="AV226" s="14" t="s">
        <v>85</v>
      </c>
      <c r="AW226" s="14" t="s">
        <v>34</v>
      </c>
      <c r="AX226" s="14" t="s">
        <v>83</v>
      </c>
      <c r="AY226" s="265" t="s">
        <v>171</v>
      </c>
    </row>
    <row r="227" s="12" customFormat="1" ht="22.8" customHeight="1">
      <c r="A227" s="12"/>
      <c r="B227" s="210"/>
      <c r="C227" s="211"/>
      <c r="D227" s="212" t="s">
        <v>75</v>
      </c>
      <c r="E227" s="224" t="s">
        <v>3169</v>
      </c>
      <c r="F227" s="224" t="s">
        <v>3170</v>
      </c>
      <c r="G227" s="211"/>
      <c r="H227" s="211"/>
      <c r="I227" s="214"/>
      <c r="J227" s="225">
        <f>BK227</f>
        <v>0</v>
      </c>
      <c r="K227" s="211"/>
      <c r="L227" s="216"/>
      <c r="M227" s="217"/>
      <c r="N227" s="218"/>
      <c r="O227" s="218"/>
      <c r="P227" s="219">
        <f>SUM(P228:P255)</f>
        <v>0</v>
      </c>
      <c r="Q227" s="218"/>
      <c r="R227" s="219">
        <f>SUM(R228:R255)</f>
        <v>0</v>
      </c>
      <c r="S227" s="218"/>
      <c r="T227" s="220">
        <f>SUM(T228:T255)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1" t="s">
        <v>83</v>
      </c>
      <c r="AT227" s="222" t="s">
        <v>75</v>
      </c>
      <c r="AU227" s="222" t="s">
        <v>83</v>
      </c>
      <c r="AY227" s="221" t="s">
        <v>171</v>
      </c>
      <c r="BK227" s="223">
        <f>SUM(BK228:BK255)</f>
        <v>0</v>
      </c>
    </row>
    <row r="228" s="2" customFormat="1" ht="16.5" customHeight="1">
      <c r="A228" s="38"/>
      <c r="B228" s="39"/>
      <c r="C228" s="267" t="s">
        <v>410</v>
      </c>
      <c r="D228" s="267" t="s">
        <v>284</v>
      </c>
      <c r="E228" s="268" t="s">
        <v>3171</v>
      </c>
      <c r="F228" s="269" t="s">
        <v>3086</v>
      </c>
      <c r="G228" s="270" t="s">
        <v>1924</v>
      </c>
      <c r="H228" s="271">
        <v>2</v>
      </c>
      <c r="I228" s="272"/>
      <c r="J228" s="273">
        <f>ROUND(I228*H228,2)</f>
        <v>0</v>
      </c>
      <c r="K228" s="269" t="s">
        <v>1</v>
      </c>
      <c r="L228" s="274"/>
      <c r="M228" s="275" t="s">
        <v>1</v>
      </c>
      <c r="N228" s="276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3001</v>
      </c>
      <c r="AT228" s="237" t="s">
        <v>284</v>
      </c>
      <c r="AU228" s="237" t="s">
        <v>85</v>
      </c>
      <c r="AY228" s="17" t="s">
        <v>171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3001</v>
      </c>
      <c r="BM228" s="237" t="s">
        <v>3172</v>
      </c>
    </row>
    <row r="229" s="14" customFormat="1">
      <c r="A229" s="14"/>
      <c r="B229" s="255"/>
      <c r="C229" s="256"/>
      <c r="D229" s="246" t="s">
        <v>182</v>
      </c>
      <c r="E229" s="257" t="s">
        <v>1</v>
      </c>
      <c r="F229" s="258" t="s">
        <v>85</v>
      </c>
      <c r="G229" s="256"/>
      <c r="H229" s="259">
        <v>2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182</v>
      </c>
      <c r="AU229" s="265" t="s">
        <v>85</v>
      </c>
      <c r="AV229" s="14" t="s">
        <v>85</v>
      </c>
      <c r="AW229" s="14" t="s">
        <v>34</v>
      </c>
      <c r="AX229" s="14" t="s">
        <v>83</v>
      </c>
      <c r="AY229" s="265" t="s">
        <v>171</v>
      </c>
    </row>
    <row r="230" s="2" customFormat="1" ht="24.15" customHeight="1">
      <c r="A230" s="38"/>
      <c r="B230" s="39"/>
      <c r="C230" s="226" t="s">
        <v>416</v>
      </c>
      <c r="D230" s="226" t="s">
        <v>173</v>
      </c>
      <c r="E230" s="227" t="s">
        <v>3094</v>
      </c>
      <c r="F230" s="228" t="s">
        <v>3095</v>
      </c>
      <c r="G230" s="229" t="s">
        <v>492</v>
      </c>
      <c r="H230" s="230">
        <v>2</v>
      </c>
      <c r="I230" s="231"/>
      <c r="J230" s="232">
        <f>ROUND(I230*H230,2)</f>
        <v>0</v>
      </c>
      <c r="K230" s="228" t="s">
        <v>177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3001</v>
      </c>
      <c r="AT230" s="237" t="s">
        <v>173</v>
      </c>
      <c r="AU230" s="237" t="s">
        <v>85</v>
      </c>
      <c r="AY230" s="17" t="s">
        <v>171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3001</v>
      </c>
      <c r="BM230" s="237" t="s">
        <v>3173</v>
      </c>
    </row>
    <row r="231" s="2" customFormat="1">
      <c r="A231" s="38"/>
      <c r="B231" s="39"/>
      <c r="C231" s="40"/>
      <c r="D231" s="239" t="s">
        <v>180</v>
      </c>
      <c r="E231" s="40"/>
      <c r="F231" s="240" t="s">
        <v>3097</v>
      </c>
      <c r="G231" s="40"/>
      <c r="H231" s="40"/>
      <c r="I231" s="241"/>
      <c r="J231" s="40"/>
      <c r="K231" s="40"/>
      <c r="L231" s="44"/>
      <c r="M231" s="242"/>
      <c r="N231" s="24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180</v>
      </c>
      <c r="AU231" s="17" t="s">
        <v>85</v>
      </c>
    </row>
    <row r="232" s="14" customFormat="1">
      <c r="A232" s="14"/>
      <c r="B232" s="255"/>
      <c r="C232" s="256"/>
      <c r="D232" s="246" t="s">
        <v>182</v>
      </c>
      <c r="E232" s="257" t="s">
        <v>1</v>
      </c>
      <c r="F232" s="258" t="s">
        <v>85</v>
      </c>
      <c r="G232" s="256"/>
      <c r="H232" s="259">
        <v>2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182</v>
      </c>
      <c r="AU232" s="265" t="s">
        <v>85</v>
      </c>
      <c r="AV232" s="14" t="s">
        <v>85</v>
      </c>
      <c r="AW232" s="14" t="s">
        <v>34</v>
      </c>
      <c r="AX232" s="14" t="s">
        <v>83</v>
      </c>
      <c r="AY232" s="265" t="s">
        <v>171</v>
      </c>
    </row>
    <row r="233" s="2" customFormat="1" ht="21.75" customHeight="1">
      <c r="A233" s="38"/>
      <c r="B233" s="39"/>
      <c r="C233" s="267" t="s">
        <v>423</v>
      </c>
      <c r="D233" s="267" t="s">
        <v>284</v>
      </c>
      <c r="E233" s="268" t="s">
        <v>3078</v>
      </c>
      <c r="F233" s="269" t="s">
        <v>3079</v>
      </c>
      <c r="G233" s="270" t="s">
        <v>438</v>
      </c>
      <c r="H233" s="271">
        <v>20</v>
      </c>
      <c r="I233" s="272"/>
      <c r="J233" s="273">
        <f>ROUND(I233*H233,2)</f>
        <v>0</v>
      </c>
      <c r="K233" s="269" t="s">
        <v>1</v>
      </c>
      <c r="L233" s="274"/>
      <c r="M233" s="275" t="s">
        <v>1</v>
      </c>
      <c r="N233" s="276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3001</v>
      </c>
      <c r="AT233" s="237" t="s">
        <v>284</v>
      </c>
      <c r="AU233" s="237" t="s">
        <v>85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3001</v>
      </c>
      <c r="BM233" s="237" t="s">
        <v>3174</v>
      </c>
    </row>
    <row r="234" s="14" customFormat="1">
      <c r="A234" s="14"/>
      <c r="B234" s="255"/>
      <c r="C234" s="256"/>
      <c r="D234" s="246" t="s">
        <v>182</v>
      </c>
      <c r="E234" s="257" t="s">
        <v>1</v>
      </c>
      <c r="F234" s="258" t="s">
        <v>307</v>
      </c>
      <c r="G234" s="256"/>
      <c r="H234" s="259">
        <v>20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182</v>
      </c>
      <c r="AU234" s="265" t="s">
        <v>85</v>
      </c>
      <c r="AV234" s="14" t="s">
        <v>85</v>
      </c>
      <c r="AW234" s="14" t="s">
        <v>34</v>
      </c>
      <c r="AX234" s="14" t="s">
        <v>83</v>
      </c>
      <c r="AY234" s="265" t="s">
        <v>171</v>
      </c>
    </row>
    <row r="235" s="2" customFormat="1" ht="24.15" customHeight="1">
      <c r="A235" s="38"/>
      <c r="B235" s="39"/>
      <c r="C235" s="226" t="s">
        <v>429</v>
      </c>
      <c r="D235" s="226" t="s">
        <v>173</v>
      </c>
      <c r="E235" s="227" t="s">
        <v>3081</v>
      </c>
      <c r="F235" s="228" t="s">
        <v>3082</v>
      </c>
      <c r="G235" s="229" t="s">
        <v>438</v>
      </c>
      <c r="H235" s="230">
        <v>20</v>
      </c>
      <c r="I235" s="231"/>
      <c r="J235" s="232">
        <f>ROUND(I235*H235,2)</f>
        <v>0</v>
      </c>
      <c r="K235" s="228" t="s">
        <v>177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3001</v>
      </c>
      <c r="AT235" s="237" t="s">
        <v>173</v>
      </c>
      <c r="AU235" s="237" t="s">
        <v>85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3001</v>
      </c>
      <c r="BM235" s="237" t="s">
        <v>3175</v>
      </c>
    </row>
    <row r="236" s="2" customFormat="1">
      <c r="A236" s="38"/>
      <c r="B236" s="39"/>
      <c r="C236" s="40"/>
      <c r="D236" s="239" t="s">
        <v>180</v>
      </c>
      <c r="E236" s="40"/>
      <c r="F236" s="240" t="s">
        <v>3084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180</v>
      </c>
      <c r="AU236" s="17" t="s">
        <v>85</v>
      </c>
    </row>
    <row r="237" s="14" customFormat="1">
      <c r="A237" s="14"/>
      <c r="B237" s="255"/>
      <c r="C237" s="256"/>
      <c r="D237" s="246" t="s">
        <v>182</v>
      </c>
      <c r="E237" s="257" t="s">
        <v>1</v>
      </c>
      <c r="F237" s="258" t="s">
        <v>307</v>
      </c>
      <c r="G237" s="256"/>
      <c r="H237" s="259">
        <v>20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182</v>
      </c>
      <c r="AU237" s="265" t="s">
        <v>85</v>
      </c>
      <c r="AV237" s="14" t="s">
        <v>85</v>
      </c>
      <c r="AW237" s="14" t="s">
        <v>34</v>
      </c>
      <c r="AX237" s="14" t="s">
        <v>83</v>
      </c>
      <c r="AY237" s="265" t="s">
        <v>171</v>
      </c>
    </row>
    <row r="238" s="2" customFormat="1" ht="49.05" customHeight="1">
      <c r="A238" s="38"/>
      <c r="B238" s="39"/>
      <c r="C238" s="267" t="s">
        <v>435</v>
      </c>
      <c r="D238" s="267" t="s">
        <v>284</v>
      </c>
      <c r="E238" s="268" t="s">
        <v>3176</v>
      </c>
      <c r="F238" s="269" t="s">
        <v>3177</v>
      </c>
      <c r="G238" s="270" t="s">
        <v>1924</v>
      </c>
      <c r="H238" s="271">
        <v>2</v>
      </c>
      <c r="I238" s="272"/>
      <c r="J238" s="273">
        <f>ROUND(I238*H238,2)</f>
        <v>0</v>
      </c>
      <c r="K238" s="269" t="s">
        <v>1</v>
      </c>
      <c r="L238" s="274"/>
      <c r="M238" s="275" t="s">
        <v>1</v>
      </c>
      <c r="N238" s="276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3001</v>
      </c>
      <c r="AT238" s="237" t="s">
        <v>284</v>
      </c>
      <c r="AU238" s="237" t="s">
        <v>85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3001</v>
      </c>
      <c r="BM238" s="237" t="s">
        <v>3178</v>
      </c>
    </row>
    <row r="239" s="14" customFormat="1">
      <c r="A239" s="14"/>
      <c r="B239" s="255"/>
      <c r="C239" s="256"/>
      <c r="D239" s="246" t="s">
        <v>182</v>
      </c>
      <c r="E239" s="257" t="s">
        <v>1</v>
      </c>
      <c r="F239" s="258" t="s">
        <v>85</v>
      </c>
      <c r="G239" s="256"/>
      <c r="H239" s="259">
        <v>2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182</v>
      </c>
      <c r="AU239" s="265" t="s">
        <v>85</v>
      </c>
      <c r="AV239" s="14" t="s">
        <v>85</v>
      </c>
      <c r="AW239" s="14" t="s">
        <v>34</v>
      </c>
      <c r="AX239" s="14" t="s">
        <v>83</v>
      </c>
      <c r="AY239" s="265" t="s">
        <v>171</v>
      </c>
    </row>
    <row r="240" s="2" customFormat="1" ht="21.75" customHeight="1">
      <c r="A240" s="38"/>
      <c r="B240" s="39"/>
      <c r="C240" s="226" t="s">
        <v>442</v>
      </c>
      <c r="D240" s="226" t="s">
        <v>173</v>
      </c>
      <c r="E240" s="227" t="s">
        <v>3179</v>
      </c>
      <c r="F240" s="228" t="s">
        <v>3180</v>
      </c>
      <c r="G240" s="229" t="s">
        <v>492</v>
      </c>
      <c r="H240" s="230">
        <v>2</v>
      </c>
      <c r="I240" s="231"/>
      <c r="J240" s="232">
        <f>ROUND(I240*H240,2)</f>
        <v>0</v>
      </c>
      <c r="K240" s="228" t="s">
        <v>177</v>
      </c>
      <c r="L240" s="44"/>
      <c r="M240" s="233" t="s">
        <v>1</v>
      </c>
      <c r="N240" s="234" t="s">
        <v>41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3001</v>
      </c>
      <c r="AT240" s="237" t="s">
        <v>173</v>
      </c>
      <c r="AU240" s="237" t="s">
        <v>85</v>
      </c>
      <c r="AY240" s="17" t="s">
        <v>171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83</v>
      </c>
      <c r="BK240" s="238">
        <f>ROUND(I240*H240,2)</f>
        <v>0</v>
      </c>
      <c r="BL240" s="17" t="s">
        <v>3001</v>
      </c>
      <c r="BM240" s="237" t="s">
        <v>3181</v>
      </c>
    </row>
    <row r="241" s="2" customFormat="1">
      <c r="A241" s="38"/>
      <c r="B241" s="39"/>
      <c r="C241" s="40"/>
      <c r="D241" s="239" t="s">
        <v>180</v>
      </c>
      <c r="E241" s="40"/>
      <c r="F241" s="240" t="s">
        <v>3182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180</v>
      </c>
      <c r="AU241" s="17" t="s">
        <v>85</v>
      </c>
    </row>
    <row r="242" s="14" customFormat="1">
      <c r="A242" s="14"/>
      <c r="B242" s="255"/>
      <c r="C242" s="256"/>
      <c r="D242" s="246" t="s">
        <v>182</v>
      </c>
      <c r="E242" s="257" t="s">
        <v>1</v>
      </c>
      <c r="F242" s="258" t="s">
        <v>85</v>
      </c>
      <c r="G242" s="256"/>
      <c r="H242" s="259">
        <v>2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182</v>
      </c>
      <c r="AU242" s="265" t="s">
        <v>85</v>
      </c>
      <c r="AV242" s="14" t="s">
        <v>85</v>
      </c>
      <c r="AW242" s="14" t="s">
        <v>34</v>
      </c>
      <c r="AX242" s="14" t="s">
        <v>83</v>
      </c>
      <c r="AY242" s="265" t="s">
        <v>171</v>
      </c>
    </row>
    <row r="243" s="2" customFormat="1" ht="16.5" customHeight="1">
      <c r="A243" s="38"/>
      <c r="B243" s="39"/>
      <c r="C243" s="267" t="s">
        <v>448</v>
      </c>
      <c r="D243" s="267" t="s">
        <v>284</v>
      </c>
      <c r="E243" s="268" t="s">
        <v>3183</v>
      </c>
      <c r="F243" s="269" t="s">
        <v>3184</v>
      </c>
      <c r="G243" s="270" t="s">
        <v>438</v>
      </c>
      <c r="H243" s="271">
        <v>120</v>
      </c>
      <c r="I243" s="272"/>
      <c r="J243" s="273">
        <f>ROUND(I243*H243,2)</f>
        <v>0</v>
      </c>
      <c r="K243" s="269" t="s">
        <v>1</v>
      </c>
      <c r="L243" s="274"/>
      <c r="M243" s="275" t="s">
        <v>1</v>
      </c>
      <c r="N243" s="276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3001</v>
      </c>
      <c r="AT243" s="237" t="s">
        <v>284</v>
      </c>
      <c r="AU243" s="237" t="s">
        <v>85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3001</v>
      </c>
      <c r="BM243" s="237" t="s">
        <v>3185</v>
      </c>
    </row>
    <row r="244" s="14" customFormat="1">
      <c r="A244" s="14"/>
      <c r="B244" s="255"/>
      <c r="C244" s="256"/>
      <c r="D244" s="246" t="s">
        <v>182</v>
      </c>
      <c r="E244" s="257" t="s">
        <v>1</v>
      </c>
      <c r="F244" s="258" t="s">
        <v>938</v>
      </c>
      <c r="G244" s="256"/>
      <c r="H244" s="259">
        <v>120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182</v>
      </c>
      <c r="AU244" s="265" t="s">
        <v>85</v>
      </c>
      <c r="AV244" s="14" t="s">
        <v>85</v>
      </c>
      <c r="AW244" s="14" t="s">
        <v>34</v>
      </c>
      <c r="AX244" s="14" t="s">
        <v>83</v>
      </c>
      <c r="AY244" s="265" t="s">
        <v>171</v>
      </c>
    </row>
    <row r="245" s="2" customFormat="1" ht="16.5" customHeight="1">
      <c r="A245" s="38"/>
      <c r="B245" s="39"/>
      <c r="C245" s="267" t="s">
        <v>455</v>
      </c>
      <c r="D245" s="267" t="s">
        <v>284</v>
      </c>
      <c r="E245" s="268" t="s">
        <v>3186</v>
      </c>
      <c r="F245" s="269" t="s">
        <v>3187</v>
      </c>
      <c r="G245" s="270" t="s">
        <v>438</v>
      </c>
      <c r="H245" s="271">
        <v>120</v>
      </c>
      <c r="I245" s="272"/>
      <c r="J245" s="273">
        <f>ROUND(I245*H245,2)</f>
        <v>0</v>
      </c>
      <c r="K245" s="269" t="s">
        <v>1</v>
      </c>
      <c r="L245" s="274"/>
      <c r="M245" s="275" t="s">
        <v>1</v>
      </c>
      <c r="N245" s="276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3001</v>
      </c>
      <c r="AT245" s="237" t="s">
        <v>284</v>
      </c>
      <c r="AU245" s="237" t="s">
        <v>85</v>
      </c>
      <c r="AY245" s="17" t="s">
        <v>171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83</v>
      </c>
      <c r="BK245" s="238">
        <f>ROUND(I245*H245,2)</f>
        <v>0</v>
      </c>
      <c r="BL245" s="17" t="s">
        <v>3001</v>
      </c>
      <c r="BM245" s="237" t="s">
        <v>3188</v>
      </c>
    </row>
    <row r="246" s="14" customFormat="1">
      <c r="A246" s="14"/>
      <c r="B246" s="255"/>
      <c r="C246" s="256"/>
      <c r="D246" s="246" t="s">
        <v>182</v>
      </c>
      <c r="E246" s="257" t="s">
        <v>1</v>
      </c>
      <c r="F246" s="258" t="s">
        <v>938</v>
      </c>
      <c r="G246" s="256"/>
      <c r="H246" s="259">
        <v>120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182</v>
      </c>
      <c r="AU246" s="265" t="s">
        <v>85</v>
      </c>
      <c r="AV246" s="14" t="s">
        <v>85</v>
      </c>
      <c r="AW246" s="14" t="s">
        <v>34</v>
      </c>
      <c r="AX246" s="14" t="s">
        <v>83</v>
      </c>
      <c r="AY246" s="265" t="s">
        <v>171</v>
      </c>
    </row>
    <row r="247" s="2" customFormat="1" ht="24.15" customHeight="1">
      <c r="A247" s="38"/>
      <c r="B247" s="39"/>
      <c r="C247" s="267" t="s">
        <v>461</v>
      </c>
      <c r="D247" s="267" t="s">
        <v>284</v>
      </c>
      <c r="E247" s="268" t="s">
        <v>3189</v>
      </c>
      <c r="F247" s="269" t="s">
        <v>3190</v>
      </c>
      <c r="G247" s="270" t="s">
        <v>438</v>
      </c>
      <c r="H247" s="271">
        <v>20</v>
      </c>
      <c r="I247" s="272"/>
      <c r="J247" s="273">
        <f>ROUND(I247*H247,2)</f>
        <v>0</v>
      </c>
      <c r="K247" s="269" t="s">
        <v>1</v>
      </c>
      <c r="L247" s="274"/>
      <c r="M247" s="275" t="s">
        <v>1</v>
      </c>
      <c r="N247" s="276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3001</v>
      </c>
      <c r="AT247" s="237" t="s">
        <v>284</v>
      </c>
      <c r="AU247" s="237" t="s">
        <v>85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3001</v>
      </c>
      <c r="BM247" s="237" t="s">
        <v>3191</v>
      </c>
    </row>
    <row r="248" s="14" customFormat="1">
      <c r="A248" s="14"/>
      <c r="B248" s="255"/>
      <c r="C248" s="256"/>
      <c r="D248" s="246" t="s">
        <v>182</v>
      </c>
      <c r="E248" s="257" t="s">
        <v>1</v>
      </c>
      <c r="F248" s="258" t="s">
        <v>307</v>
      </c>
      <c r="G248" s="256"/>
      <c r="H248" s="259">
        <v>20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182</v>
      </c>
      <c r="AU248" s="265" t="s">
        <v>85</v>
      </c>
      <c r="AV248" s="14" t="s">
        <v>85</v>
      </c>
      <c r="AW248" s="14" t="s">
        <v>34</v>
      </c>
      <c r="AX248" s="14" t="s">
        <v>83</v>
      </c>
      <c r="AY248" s="265" t="s">
        <v>171</v>
      </c>
    </row>
    <row r="249" s="2" customFormat="1" ht="21.75" customHeight="1">
      <c r="A249" s="38"/>
      <c r="B249" s="39"/>
      <c r="C249" s="226" t="s">
        <v>467</v>
      </c>
      <c r="D249" s="226" t="s">
        <v>173</v>
      </c>
      <c r="E249" s="227" t="s">
        <v>3192</v>
      </c>
      <c r="F249" s="228" t="s">
        <v>3193</v>
      </c>
      <c r="G249" s="229" t="s">
        <v>438</v>
      </c>
      <c r="H249" s="230">
        <v>260</v>
      </c>
      <c r="I249" s="231"/>
      <c r="J249" s="232">
        <f>ROUND(I249*H249,2)</f>
        <v>0</v>
      </c>
      <c r="K249" s="228" t="s">
        <v>177</v>
      </c>
      <c r="L249" s="44"/>
      <c r="M249" s="233" t="s">
        <v>1</v>
      </c>
      <c r="N249" s="234" t="s">
        <v>41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3001</v>
      </c>
      <c r="AT249" s="237" t="s">
        <v>173</v>
      </c>
      <c r="AU249" s="237" t="s">
        <v>85</v>
      </c>
      <c r="AY249" s="17" t="s">
        <v>171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83</v>
      </c>
      <c r="BK249" s="238">
        <f>ROUND(I249*H249,2)</f>
        <v>0</v>
      </c>
      <c r="BL249" s="17" t="s">
        <v>3001</v>
      </c>
      <c r="BM249" s="237" t="s">
        <v>3194</v>
      </c>
    </row>
    <row r="250" s="2" customFormat="1">
      <c r="A250" s="38"/>
      <c r="B250" s="39"/>
      <c r="C250" s="40"/>
      <c r="D250" s="239" t="s">
        <v>180</v>
      </c>
      <c r="E250" s="40"/>
      <c r="F250" s="240" t="s">
        <v>3195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180</v>
      </c>
      <c r="AU250" s="17" t="s">
        <v>85</v>
      </c>
    </row>
    <row r="251" s="14" customFormat="1">
      <c r="A251" s="14"/>
      <c r="B251" s="255"/>
      <c r="C251" s="256"/>
      <c r="D251" s="246" t="s">
        <v>182</v>
      </c>
      <c r="E251" s="257" t="s">
        <v>1</v>
      </c>
      <c r="F251" s="258" t="s">
        <v>1774</v>
      </c>
      <c r="G251" s="256"/>
      <c r="H251" s="259">
        <v>260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182</v>
      </c>
      <c r="AU251" s="265" t="s">
        <v>85</v>
      </c>
      <c r="AV251" s="14" t="s">
        <v>85</v>
      </c>
      <c r="AW251" s="14" t="s">
        <v>34</v>
      </c>
      <c r="AX251" s="14" t="s">
        <v>83</v>
      </c>
      <c r="AY251" s="265" t="s">
        <v>171</v>
      </c>
    </row>
    <row r="252" s="2" customFormat="1" ht="24.15" customHeight="1">
      <c r="A252" s="38"/>
      <c r="B252" s="39"/>
      <c r="C252" s="267" t="s">
        <v>472</v>
      </c>
      <c r="D252" s="267" t="s">
        <v>284</v>
      </c>
      <c r="E252" s="268" t="s">
        <v>3196</v>
      </c>
      <c r="F252" s="269" t="s">
        <v>3197</v>
      </c>
      <c r="G252" s="270" t="s">
        <v>1924</v>
      </c>
      <c r="H252" s="271">
        <v>2</v>
      </c>
      <c r="I252" s="272"/>
      <c r="J252" s="273">
        <f>ROUND(I252*H252,2)</f>
        <v>0</v>
      </c>
      <c r="K252" s="269" t="s">
        <v>1</v>
      </c>
      <c r="L252" s="274"/>
      <c r="M252" s="275" t="s">
        <v>1</v>
      </c>
      <c r="N252" s="276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3001</v>
      </c>
      <c r="AT252" s="237" t="s">
        <v>284</v>
      </c>
      <c r="AU252" s="237" t="s">
        <v>85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3001</v>
      </c>
      <c r="BM252" s="237" t="s">
        <v>3198</v>
      </c>
    </row>
    <row r="253" s="14" customFormat="1">
      <c r="A253" s="14"/>
      <c r="B253" s="255"/>
      <c r="C253" s="256"/>
      <c r="D253" s="246" t="s">
        <v>182</v>
      </c>
      <c r="E253" s="257" t="s">
        <v>1</v>
      </c>
      <c r="F253" s="258" t="s">
        <v>85</v>
      </c>
      <c r="G253" s="256"/>
      <c r="H253" s="259">
        <v>2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182</v>
      </c>
      <c r="AU253" s="265" t="s">
        <v>85</v>
      </c>
      <c r="AV253" s="14" t="s">
        <v>85</v>
      </c>
      <c r="AW253" s="14" t="s">
        <v>34</v>
      </c>
      <c r="AX253" s="14" t="s">
        <v>83</v>
      </c>
      <c r="AY253" s="265" t="s">
        <v>171</v>
      </c>
    </row>
    <row r="254" s="2" customFormat="1" ht="16.5" customHeight="1">
      <c r="A254" s="38"/>
      <c r="B254" s="39"/>
      <c r="C254" s="226" t="s">
        <v>478</v>
      </c>
      <c r="D254" s="226" t="s">
        <v>173</v>
      </c>
      <c r="E254" s="227" t="s">
        <v>3199</v>
      </c>
      <c r="F254" s="228" t="s">
        <v>3200</v>
      </c>
      <c r="G254" s="229" t="s">
        <v>1924</v>
      </c>
      <c r="H254" s="230">
        <v>1</v>
      </c>
      <c r="I254" s="231"/>
      <c r="J254" s="232">
        <f>ROUND(I254*H254,2)</f>
        <v>0</v>
      </c>
      <c r="K254" s="228" t="s">
        <v>1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3001</v>
      </c>
      <c r="AT254" s="237" t="s">
        <v>173</v>
      </c>
      <c r="AU254" s="237" t="s">
        <v>85</v>
      </c>
      <c r="AY254" s="17" t="s">
        <v>171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83</v>
      </c>
      <c r="BK254" s="238">
        <f>ROUND(I254*H254,2)</f>
        <v>0</v>
      </c>
      <c r="BL254" s="17" t="s">
        <v>3001</v>
      </c>
      <c r="BM254" s="237" t="s">
        <v>3201</v>
      </c>
    </row>
    <row r="255" s="14" customFormat="1">
      <c r="A255" s="14"/>
      <c r="B255" s="255"/>
      <c r="C255" s="256"/>
      <c r="D255" s="246" t="s">
        <v>182</v>
      </c>
      <c r="E255" s="257" t="s">
        <v>1</v>
      </c>
      <c r="F255" s="258" t="s">
        <v>83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182</v>
      </c>
      <c r="AU255" s="265" t="s">
        <v>85</v>
      </c>
      <c r="AV255" s="14" t="s">
        <v>85</v>
      </c>
      <c r="AW255" s="14" t="s">
        <v>34</v>
      </c>
      <c r="AX255" s="14" t="s">
        <v>83</v>
      </c>
      <c r="AY255" s="265" t="s">
        <v>171</v>
      </c>
    </row>
    <row r="256" s="12" customFormat="1" ht="22.8" customHeight="1">
      <c r="A256" s="12"/>
      <c r="B256" s="210"/>
      <c r="C256" s="211"/>
      <c r="D256" s="212" t="s">
        <v>75</v>
      </c>
      <c r="E256" s="224" t="s">
        <v>3202</v>
      </c>
      <c r="F256" s="224" t="s">
        <v>3203</v>
      </c>
      <c r="G256" s="211"/>
      <c r="H256" s="211"/>
      <c r="I256" s="214"/>
      <c r="J256" s="225">
        <f>BK256</f>
        <v>0</v>
      </c>
      <c r="K256" s="211"/>
      <c r="L256" s="216"/>
      <c r="M256" s="217"/>
      <c r="N256" s="218"/>
      <c r="O256" s="218"/>
      <c r="P256" s="219">
        <f>SUM(P257:P271)</f>
        <v>0</v>
      </c>
      <c r="Q256" s="218"/>
      <c r="R256" s="219">
        <f>SUM(R257:R271)</f>
        <v>0</v>
      </c>
      <c r="S256" s="218"/>
      <c r="T256" s="220">
        <f>SUM(T257:T271)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1" t="s">
        <v>83</v>
      </c>
      <c r="AT256" s="222" t="s">
        <v>75</v>
      </c>
      <c r="AU256" s="222" t="s">
        <v>83</v>
      </c>
      <c r="AY256" s="221" t="s">
        <v>171</v>
      </c>
      <c r="BK256" s="223">
        <f>SUM(BK257:BK271)</f>
        <v>0</v>
      </c>
    </row>
    <row r="257" s="2" customFormat="1" ht="24.15" customHeight="1">
      <c r="A257" s="38"/>
      <c r="B257" s="39"/>
      <c r="C257" s="267" t="s">
        <v>483</v>
      </c>
      <c r="D257" s="267" t="s">
        <v>284</v>
      </c>
      <c r="E257" s="268" t="s">
        <v>3204</v>
      </c>
      <c r="F257" s="269" t="s">
        <v>3205</v>
      </c>
      <c r="G257" s="270" t="s">
        <v>1924</v>
      </c>
      <c r="H257" s="271">
        <v>1</v>
      </c>
      <c r="I257" s="272"/>
      <c r="J257" s="273">
        <f>ROUND(I257*H257,2)</f>
        <v>0</v>
      </c>
      <c r="K257" s="269" t="s">
        <v>1</v>
      </c>
      <c r="L257" s="274"/>
      <c r="M257" s="275" t="s">
        <v>1</v>
      </c>
      <c r="N257" s="276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3001</v>
      </c>
      <c r="AT257" s="237" t="s">
        <v>284</v>
      </c>
      <c r="AU257" s="237" t="s">
        <v>85</v>
      </c>
      <c r="AY257" s="17" t="s">
        <v>171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83</v>
      </c>
      <c r="BK257" s="238">
        <f>ROUND(I257*H257,2)</f>
        <v>0</v>
      </c>
      <c r="BL257" s="17" t="s">
        <v>3001</v>
      </c>
      <c r="BM257" s="237" t="s">
        <v>3206</v>
      </c>
    </row>
    <row r="258" s="14" customFormat="1">
      <c r="A258" s="14"/>
      <c r="B258" s="255"/>
      <c r="C258" s="256"/>
      <c r="D258" s="246" t="s">
        <v>182</v>
      </c>
      <c r="E258" s="257" t="s">
        <v>1</v>
      </c>
      <c r="F258" s="258" t="s">
        <v>83</v>
      </c>
      <c r="G258" s="256"/>
      <c r="H258" s="259">
        <v>1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182</v>
      </c>
      <c r="AU258" s="265" t="s">
        <v>85</v>
      </c>
      <c r="AV258" s="14" t="s">
        <v>85</v>
      </c>
      <c r="AW258" s="14" t="s">
        <v>34</v>
      </c>
      <c r="AX258" s="14" t="s">
        <v>83</v>
      </c>
      <c r="AY258" s="265" t="s">
        <v>171</v>
      </c>
    </row>
    <row r="259" s="2" customFormat="1" ht="16.5" customHeight="1">
      <c r="A259" s="38"/>
      <c r="B259" s="39"/>
      <c r="C259" s="226" t="s">
        <v>489</v>
      </c>
      <c r="D259" s="226" t="s">
        <v>173</v>
      </c>
      <c r="E259" s="227" t="s">
        <v>3207</v>
      </c>
      <c r="F259" s="228" t="s">
        <v>3208</v>
      </c>
      <c r="G259" s="229" t="s">
        <v>492</v>
      </c>
      <c r="H259" s="230">
        <v>1</v>
      </c>
      <c r="I259" s="231"/>
      <c r="J259" s="232">
        <f>ROUND(I259*H259,2)</f>
        <v>0</v>
      </c>
      <c r="K259" s="228" t="s">
        <v>177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3001</v>
      </c>
      <c r="AT259" s="237" t="s">
        <v>173</v>
      </c>
      <c r="AU259" s="237" t="s">
        <v>85</v>
      </c>
      <c r="AY259" s="17" t="s">
        <v>171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83</v>
      </c>
      <c r="BK259" s="238">
        <f>ROUND(I259*H259,2)</f>
        <v>0</v>
      </c>
      <c r="BL259" s="17" t="s">
        <v>3001</v>
      </c>
      <c r="BM259" s="237" t="s">
        <v>3209</v>
      </c>
    </row>
    <row r="260" s="2" customFormat="1">
      <c r="A260" s="38"/>
      <c r="B260" s="39"/>
      <c r="C260" s="40"/>
      <c r="D260" s="239" t="s">
        <v>180</v>
      </c>
      <c r="E260" s="40"/>
      <c r="F260" s="240" t="s">
        <v>3210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180</v>
      </c>
      <c r="AU260" s="17" t="s">
        <v>85</v>
      </c>
    </row>
    <row r="261" s="14" customFormat="1">
      <c r="A261" s="14"/>
      <c r="B261" s="255"/>
      <c r="C261" s="256"/>
      <c r="D261" s="246" t="s">
        <v>182</v>
      </c>
      <c r="E261" s="257" t="s">
        <v>1</v>
      </c>
      <c r="F261" s="258" t="s">
        <v>83</v>
      </c>
      <c r="G261" s="256"/>
      <c r="H261" s="259">
        <v>1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182</v>
      </c>
      <c r="AU261" s="265" t="s">
        <v>85</v>
      </c>
      <c r="AV261" s="14" t="s">
        <v>85</v>
      </c>
      <c r="AW261" s="14" t="s">
        <v>34</v>
      </c>
      <c r="AX261" s="14" t="s">
        <v>83</v>
      </c>
      <c r="AY261" s="265" t="s">
        <v>171</v>
      </c>
    </row>
    <row r="262" s="2" customFormat="1" ht="16.5" customHeight="1">
      <c r="A262" s="38"/>
      <c r="B262" s="39"/>
      <c r="C262" s="226" t="s">
        <v>496</v>
      </c>
      <c r="D262" s="226" t="s">
        <v>173</v>
      </c>
      <c r="E262" s="227" t="s">
        <v>3211</v>
      </c>
      <c r="F262" s="228" t="s">
        <v>3212</v>
      </c>
      <c r="G262" s="229" t="s">
        <v>492</v>
      </c>
      <c r="H262" s="230">
        <v>1</v>
      </c>
      <c r="I262" s="231"/>
      <c r="J262" s="232">
        <f>ROUND(I262*H262,2)</f>
        <v>0</v>
      </c>
      <c r="K262" s="228" t="s">
        <v>177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3001</v>
      </c>
      <c r="AT262" s="237" t="s">
        <v>173</v>
      </c>
      <c r="AU262" s="237" t="s">
        <v>85</v>
      </c>
      <c r="AY262" s="17" t="s">
        <v>171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3001</v>
      </c>
      <c r="BM262" s="237" t="s">
        <v>3213</v>
      </c>
    </row>
    <row r="263" s="2" customFormat="1">
      <c r="A263" s="38"/>
      <c r="B263" s="39"/>
      <c r="C263" s="40"/>
      <c r="D263" s="239" t="s">
        <v>180</v>
      </c>
      <c r="E263" s="40"/>
      <c r="F263" s="240" t="s">
        <v>3214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180</v>
      </c>
      <c r="AU263" s="17" t="s">
        <v>85</v>
      </c>
    </row>
    <row r="264" s="14" customFormat="1">
      <c r="A264" s="14"/>
      <c r="B264" s="255"/>
      <c r="C264" s="256"/>
      <c r="D264" s="246" t="s">
        <v>182</v>
      </c>
      <c r="E264" s="257" t="s">
        <v>1</v>
      </c>
      <c r="F264" s="258" t="s">
        <v>83</v>
      </c>
      <c r="G264" s="256"/>
      <c r="H264" s="259">
        <v>1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182</v>
      </c>
      <c r="AU264" s="265" t="s">
        <v>85</v>
      </c>
      <c r="AV264" s="14" t="s">
        <v>85</v>
      </c>
      <c r="AW264" s="14" t="s">
        <v>34</v>
      </c>
      <c r="AX264" s="14" t="s">
        <v>83</v>
      </c>
      <c r="AY264" s="265" t="s">
        <v>171</v>
      </c>
    </row>
    <row r="265" s="2" customFormat="1" ht="16.5" customHeight="1">
      <c r="A265" s="38"/>
      <c r="B265" s="39"/>
      <c r="C265" s="267" t="s">
        <v>505</v>
      </c>
      <c r="D265" s="267" t="s">
        <v>284</v>
      </c>
      <c r="E265" s="268" t="s">
        <v>3215</v>
      </c>
      <c r="F265" s="269" t="s">
        <v>3216</v>
      </c>
      <c r="G265" s="270" t="s">
        <v>1924</v>
      </c>
      <c r="H265" s="271">
        <v>1</v>
      </c>
      <c r="I265" s="272"/>
      <c r="J265" s="273">
        <f>ROUND(I265*H265,2)</f>
        <v>0</v>
      </c>
      <c r="K265" s="269" t="s">
        <v>1</v>
      </c>
      <c r="L265" s="274"/>
      <c r="M265" s="275" t="s">
        <v>1</v>
      </c>
      <c r="N265" s="276" t="s">
        <v>41</v>
      </c>
      <c r="O265" s="91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3001</v>
      </c>
      <c r="AT265" s="237" t="s">
        <v>284</v>
      </c>
      <c r="AU265" s="237" t="s">
        <v>85</v>
      </c>
      <c r="AY265" s="17" t="s">
        <v>171</v>
      </c>
      <c r="BE265" s="238">
        <f>IF(N265="základní",J265,0)</f>
        <v>0</v>
      </c>
      <c r="BF265" s="238">
        <f>IF(N265="snížená",J265,0)</f>
        <v>0</v>
      </c>
      <c r="BG265" s="238">
        <f>IF(N265="zákl. přenesená",J265,0)</f>
        <v>0</v>
      </c>
      <c r="BH265" s="238">
        <f>IF(N265="sníž. přenesená",J265,0)</f>
        <v>0</v>
      </c>
      <c r="BI265" s="238">
        <f>IF(N265="nulová",J265,0)</f>
        <v>0</v>
      </c>
      <c r="BJ265" s="17" t="s">
        <v>83</v>
      </c>
      <c r="BK265" s="238">
        <f>ROUND(I265*H265,2)</f>
        <v>0</v>
      </c>
      <c r="BL265" s="17" t="s">
        <v>3001</v>
      </c>
      <c r="BM265" s="237" t="s">
        <v>3217</v>
      </c>
    </row>
    <row r="266" s="14" customFormat="1">
      <c r="A266" s="14"/>
      <c r="B266" s="255"/>
      <c r="C266" s="256"/>
      <c r="D266" s="246" t="s">
        <v>182</v>
      </c>
      <c r="E266" s="257" t="s">
        <v>1</v>
      </c>
      <c r="F266" s="258" t="s">
        <v>83</v>
      </c>
      <c r="G266" s="256"/>
      <c r="H266" s="259">
        <v>1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182</v>
      </c>
      <c r="AU266" s="265" t="s">
        <v>85</v>
      </c>
      <c r="AV266" s="14" t="s">
        <v>85</v>
      </c>
      <c r="AW266" s="14" t="s">
        <v>34</v>
      </c>
      <c r="AX266" s="14" t="s">
        <v>83</v>
      </c>
      <c r="AY266" s="265" t="s">
        <v>171</v>
      </c>
    </row>
    <row r="267" s="2" customFormat="1" ht="16.5" customHeight="1">
      <c r="A267" s="38"/>
      <c r="B267" s="39"/>
      <c r="C267" s="226" t="s">
        <v>518</v>
      </c>
      <c r="D267" s="226" t="s">
        <v>173</v>
      </c>
      <c r="E267" s="227" t="s">
        <v>3218</v>
      </c>
      <c r="F267" s="228" t="s">
        <v>3219</v>
      </c>
      <c r="G267" s="229" t="s">
        <v>492</v>
      </c>
      <c r="H267" s="230">
        <v>1</v>
      </c>
      <c r="I267" s="231"/>
      <c r="J267" s="232">
        <f>ROUND(I267*H267,2)</f>
        <v>0</v>
      </c>
      <c r="K267" s="228" t="s">
        <v>177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3001</v>
      </c>
      <c r="AT267" s="237" t="s">
        <v>173</v>
      </c>
      <c r="AU267" s="237" t="s">
        <v>85</v>
      </c>
      <c r="AY267" s="17" t="s">
        <v>171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3001</v>
      </c>
      <c r="BM267" s="237" t="s">
        <v>3220</v>
      </c>
    </row>
    <row r="268" s="2" customFormat="1">
      <c r="A268" s="38"/>
      <c r="B268" s="39"/>
      <c r="C268" s="40"/>
      <c r="D268" s="239" t="s">
        <v>180</v>
      </c>
      <c r="E268" s="40"/>
      <c r="F268" s="240" t="s">
        <v>3221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180</v>
      </c>
      <c r="AU268" s="17" t="s">
        <v>85</v>
      </c>
    </row>
    <row r="269" s="14" customFormat="1">
      <c r="A269" s="14"/>
      <c r="B269" s="255"/>
      <c r="C269" s="256"/>
      <c r="D269" s="246" t="s">
        <v>182</v>
      </c>
      <c r="E269" s="257" t="s">
        <v>1</v>
      </c>
      <c r="F269" s="258" t="s">
        <v>83</v>
      </c>
      <c r="G269" s="256"/>
      <c r="H269" s="259">
        <v>1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182</v>
      </c>
      <c r="AU269" s="265" t="s">
        <v>85</v>
      </c>
      <c r="AV269" s="14" t="s">
        <v>85</v>
      </c>
      <c r="AW269" s="14" t="s">
        <v>34</v>
      </c>
      <c r="AX269" s="14" t="s">
        <v>83</v>
      </c>
      <c r="AY269" s="265" t="s">
        <v>171</v>
      </c>
    </row>
    <row r="270" s="2" customFormat="1" ht="16.5" customHeight="1">
      <c r="A270" s="38"/>
      <c r="B270" s="39"/>
      <c r="C270" s="226" t="s">
        <v>525</v>
      </c>
      <c r="D270" s="226" t="s">
        <v>173</v>
      </c>
      <c r="E270" s="227" t="s">
        <v>3222</v>
      </c>
      <c r="F270" s="228" t="s">
        <v>3200</v>
      </c>
      <c r="G270" s="229" t="s">
        <v>1924</v>
      </c>
      <c r="H270" s="230">
        <v>1</v>
      </c>
      <c r="I270" s="231"/>
      <c r="J270" s="232">
        <f>ROUND(I270*H270,2)</f>
        <v>0</v>
      </c>
      <c r="K270" s="228" t="s">
        <v>1</v>
      </c>
      <c r="L270" s="44"/>
      <c r="M270" s="233" t="s">
        <v>1</v>
      </c>
      <c r="N270" s="234" t="s">
        <v>41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3001</v>
      </c>
      <c r="AT270" s="237" t="s">
        <v>173</v>
      </c>
      <c r="AU270" s="237" t="s">
        <v>85</v>
      </c>
      <c r="AY270" s="17" t="s">
        <v>171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83</v>
      </c>
      <c r="BK270" s="238">
        <f>ROUND(I270*H270,2)</f>
        <v>0</v>
      </c>
      <c r="BL270" s="17" t="s">
        <v>3001</v>
      </c>
      <c r="BM270" s="237" t="s">
        <v>3223</v>
      </c>
    </row>
    <row r="271" s="14" customFormat="1">
      <c r="A271" s="14"/>
      <c r="B271" s="255"/>
      <c r="C271" s="256"/>
      <c r="D271" s="246" t="s">
        <v>182</v>
      </c>
      <c r="E271" s="257" t="s">
        <v>1</v>
      </c>
      <c r="F271" s="258" t="s">
        <v>83</v>
      </c>
      <c r="G271" s="256"/>
      <c r="H271" s="259">
        <v>1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182</v>
      </c>
      <c r="AU271" s="265" t="s">
        <v>85</v>
      </c>
      <c r="AV271" s="14" t="s">
        <v>85</v>
      </c>
      <c r="AW271" s="14" t="s">
        <v>34</v>
      </c>
      <c r="AX271" s="14" t="s">
        <v>83</v>
      </c>
      <c r="AY271" s="265" t="s">
        <v>171</v>
      </c>
    </row>
    <row r="272" s="12" customFormat="1" ht="22.8" customHeight="1">
      <c r="A272" s="12"/>
      <c r="B272" s="210"/>
      <c r="C272" s="211"/>
      <c r="D272" s="212" t="s">
        <v>75</v>
      </c>
      <c r="E272" s="224" t="s">
        <v>3224</v>
      </c>
      <c r="F272" s="224" t="s">
        <v>3225</v>
      </c>
      <c r="G272" s="211"/>
      <c r="H272" s="211"/>
      <c r="I272" s="214"/>
      <c r="J272" s="225">
        <f>BK272</f>
        <v>0</v>
      </c>
      <c r="K272" s="211"/>
      <c r="L272" s="216"/>
      <c r="M272" s="217"/>
      <c r="N272" s="218"/>
      <c r="O272" s="218"/>
      <c r="P272" s="219">
        <f>SUM(P273:P292)</f>
        <v>0</v>
      </c>
      <c r="Q272" s="218"/>
      <c r="R272" s="219">
        <f>SUM(R273:R292)</f>
        <v>0</v>
      </c>
      <c r="S272" s="218"/>
      <c r="T272" s="220">
        <f>SUM(T273:T292)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1" t="s">
        <v>83</v>
      </c>
      <c r="AT272" s="222" t="s">
        <v>75</v>
      </c>
      <c r="AU272" s="222" t="s">
        <v>83</v>
      </c>
      <c r="AY272" s="221" t="s">
        <v>171</v>
      </c>
      <c r="BK272" s="223">
        <f>SUM(BK273:BK292)</f>
        <v>0</v>
      </c>
    </row>
    <row r="273" s="2" customFormat="1" ht="21.75" customHeight="1">
      <c r="A273" s="38"/>
      <c r="B273" s="39"/>
      <c r="C273" s="267" t="s">
        <v>533</v>
      </c>
      <c r="D273" s="267" t="s">
        <v>284</v>
      </c>
      <c r="E273" s="268" t="s">
        <v>3078</v>
      </c>
      <c r="F273" s="269" t="s">
        <v>3079</v>
      </c>
      <c r="G273" s="270" t="s">
        <v>438</v>
      </c>
      <c r="H273" s="271">
        <v>20</v>
      </c>
      <c r="I273" s="272"/>
      <c r="J273" s="273">
        <f>ROUND(I273*H273,2)</f>
        <v>0</v>
      </c>
      <c r="K273" s="269" t="s">
        <v>1</v>
      </c>
      <c r="L273" s="274"/>
      <c r="M273" s="275" t="s">
        <v>1</v>
      </c>
      <c r="N273" s="276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3001</v>
      </c>
      <c r="AT273" s="237" t="s">
        <v>284</v>
      </c>
      <c r="AU273" s="237" t="s">
        <v>85</v>
      </c>
      <c r="AY273" s="17" t="s">
        <v>171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83</v>
      </c>
      <c r="BK273" s="238">
        <f>ROUND(I273*H273,2)</f>
        <v>0</v>
      </c>
      <c r="BL273" s="17" t="s">
        <v>3001</v>
      </c>
      <c r="BM273" s="237" t="s">
        <v>3226</v>
      </c>
    </row>
    <row r="274" s="14" customFormat="1">
      <c r="A274" s="14"/>
      <c r="B274" s="255"/>
      <c r="C274" s="256"/>
      <c r="D274" s="246" t="s">
        <v>182</v>
      </c>
      <c r="E274" s="257" t="s">
        <v>1</v>
      </c>
      <c r="F274" s="258" t="s">
        <v>307</v>
      </c>
      <c r="G274" s="256"/>
      <c r="H274" s="259">
        <v>20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182</v>
      </c>
      <c r="AU274" s="265" t="s">
        <v>85</v>
      </c>
      <c r="AV274" s="14" t="s">
        <v>85</v>
      </c>
      <c r="AW274" s="14" t="s">
        <v>34</v>
      </c>
      <c r="AX274" s="14" t="s">
        <v>83</v>
      </c>
      <c r="AY274" s="265" t="s">
        <v>171</v>
      </c>
    </row>
    <row r="275" s="2" customFormat="1" ht="24.15" customHeight="1">
      <c r="A275" s="38"/>
      <c r="B275" s="39"/>
      <c r="C275" s="226" t="s">
        <v>542</v>
      </c>
      <c r="D275" s="226" t="s">
        <v>173</v>
      </c>
      <c r="E275" s="227" t="s">
        <v>3081</v>
      </c>
      <c r="F275" s="228" t="s">
        <v>3082</v>
      </c>
      <c r="G275" s="229" t="s">
        <v>438</v>
      </c>
      <c r="H275" s="230">
        <v>20</v>
      </c>
      <c r="I275" s="231"/>
      <c r="J275" s="232">
        <f>ROUND(I275*H275,2)</f>
        <v>0</v>
      </c>
      <c r="K275" s="228" t="s">
        <v>177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3001</v>
      </c>
      <c r="AT275" s="237" t="s">
        <v>173</v>
      </c>
      <c r="AU275" s="237" t="s">
        <v>85</v>
      </c>
      <c r="AY275" s="17" t="s">
        <v>171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83</v>
      </c>
      <c r="BK275" s="238">
        <f>ROUND(I275*H275,2)</f>
        <v>0</v>
      </c>
      <c r="BL275" s="17" t="s">
        <v>3001</v>
      </c>
      <c r="BM275" s="237" t="s">
        <v>3227</v>
      </c>
    </row>
    <row r="276" s="2" customFormat="1">
      <c r="A276" s="38"/>
      <c r="B276" s="39"/>
      <c r="C276" s="40"/>
      <c r="D276" s="239" t="s">
        <v>180</v>
      </c>
      <c r="E276" s="40"/>
      <c r="F276" s="240" t="s">
        <v>3084</v>
      </c>
      <c r="G276" s="40"/>
      <c r="H276" s="40"/>
      <c r="I276" s="241"/>
      <c r="J276" s="40"/>
      <c r="K276" s="40"/>
      <c r="L276" s="44"/>
      <c r="M276" s="242"/>
      <c r="N276" s="24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180</v>
      </c>
      <c r="AU276" s="17" t="s">
        <v>85</v>
      </c>
    </row>
    <row r="277" s="14" customFormat="1">
      <c r="A277" s="14"/>
      <c r="B277" s="255"/>
      <c r="C277" s="256"/>
      <c r="D277" s="246" t="s">
        <v>182</v>
      </c>
      <c r="E277" s="257" t="s">
        <v>1</v>
      </c>
      <c r="F277" s="258" t="s">
        <v>307</v>
      </c>
      <c r="G277" s="256"/>
      <c r="H277" s="259">
        <v>20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182</v>
      </c>
      <c r="AU277" s="265" t="s">
        <v>85</v>
      </c>
      <c r="AV277" s="14" t="s">
        <v>85</v>
      </c>
      <c r="AW277" s="14" t="s">
        <v>34</v>
      </c>
      <c r="AX277" s="14" t="s">
        <v>83</v>
      </c>
      <c r="AY277" s="265" t="s">
        <v>171</v>
      </c>
    </row>
    <row r="278" s="2" customFormat="1" ht="16.5" customHeight="1">
      <c r="A278" s="38"/>
      <c r="B278" s="39"/>
      <c r="C278" s="267" t="s">
        <v>547</v>
      </c>
      <c r="D278" s="267" t="s">
        <v>284</v>
      </c>
      <c r="E278" s="268" t="s">
        <v>3171</v>
      </c>
      <c r="F278" s="269" t="s">
        <v>3086</v>
      </c>
      <c r="G278" s="270" t="s">
        <v>1924</v>
      </c>
      <c r="H278" s="271">
        <v>2</v>
      </c>
      <c r="I278" s="272"/>
      <c r="J278" s="273">
        <f>ROUND(I278*H278,2)</f>
        <v>0</v>
      </c>
      <c r="K278" s="269" t="s">
        <v>1</v>
      </c>
      <c r="L278" s="274"/>
      <c r="M278" s="275" t="s">
        <v>1</v>
      </c>
      <c r="N278" s="276" t="s">
        <v>41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3001</v>
      </c>
      <c r="AT278" s="237" t="s">
        <v>284</v>
      </c>
      <c r="AU278" s="237" t="s">
        <v>85</v>
      </c>
      <c r="AY278" s="17" t="s">
        <v>171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83</v>
      </c>
      <c r="BK278" s="238">
        <f>ROUND(I278*H278,2)</f>
        <v>0</v>
      </c>
      <c r="BL278" s="17" t="s">
        <v>3001</v>
      </c>
      <c r="BM278" s="237" t="s">
        <v>3228</v>
      </c>
    </row>
    <row r="279" s="14" customFormat="1">
      <c r="A279" s="14"/>
      <c r="B279" s="255"/>
      <c r="C279" s="256"/>
      <c r="D279" s="246" t="s">
        <v>182</v>
      </c>
      <c r="E279" s="257" t="s">
        <v>1</v>
      </c>
      <c r="F279" s="258" t="s">
        <v>85</v>
      </c>
      <c r="G279" s="256"/>
      <c r="H279" s="259">
        <v>2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182</v>
      </c>
      <c r="AU279" s="265" t="s">
        <v>85</v>
      </c>
      <c r="AV279" s="14" t="s">
        <v>85</v>
      </c>
      <c r="AW279" s="14" t="s">
        <v>34</v>
      </c>
      <c r="AX279" s="14" t="s">
        <v>83</v>
      </c>
      <c r="AY279" s="265" t="s">
        <v>171</v>
      </c>
    </row>
    <row r="280" s="2" customFormat="1" ht="24.15" customHeight="1">
      <c r="A280" s="38"/>
      <c r="B280" s="39"/>
      <c r="C280" s="226" t="s">
        <v>552</v>
      </c>
      <c r="D280" s="226" t="s">
        <v>173</v>
      </c>
      <c r="E280" s="227" t="s">
        <v>3094</v>
      </c>
      <c r="F280" s="228" t="s">
        <v>3095</v>
      </c>
      <c r="G280" s="229" t="s">
        <v>492</v>
      </c>
      <c r="H280" s="230">
        <v>2</v>
      </c>
      <c r="I280" s="231"/>
      <c r="J280" s="232">
        <f>ROUND(I280*H280,2)</f>
        <v>0</v>
      </c>
      <c r="K280" s="228" t="s">
        <v>177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3001</v>
      </c>
      <c r="AT280" s="237" t="s">
        <v>173</v>
      </c>
      <c r="AU280" s="237" t="s">
        <v>85</v>
      </c>
      <c r="AY280" s="17" t="s">
        <v>171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3001</v>
      </c>
      <c r="BM280" s="237" t="s">
        <v>3229</v>
      </c>
    </row>
    <row r="281" s="2" customFormat="1">
      <c r="A281" s="38"/>
      <c r="B281" s="39"/>
      <c r="C281" s="40"/>
      <c r="D281" s="239" t="s">
        <v>180</v>
      </c>
      <c r="E281" s="40"/>
      <c r="F281" s="240" t="s">
        <v>3097</v>
      </c>
      <c r="G281" s="40"/>
      <c r="H281" s="40"/>
      <c r="I281" s="241"/>
      <c r="J281" s="40"/>
      <c r="K281" s="40"/>
      <c r="L281" s="44"/>
      <c r="M281" s="242"/>
      <c r="N281" s="243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180</v>
      </c>
      <c r="AU281" s="17" t="s">
        <v>85</v>
      </c>
    </row>
    <row r="282" s="14" customFormat="1">
      <c r="A282" s="14"/>
      <c r="B282" s="255"/>
      <c r="C282" s="256"/>
      <c r="D282" s="246" t="s">
        <v>182</v>
      </c>
      <c r="E282" s="257" t="s">
        <v>1</v>
      </c>
      <c r="F282" s="258" t="s">
        <v>85</v>
      </c>
      <c r="G282" s="256"/>
      <c r="H282" s="259">
        <v>2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5" t="s">
        <v>182</v>
      </c>
      <c r="AU282" s="265" t="s">
        <v>85</v>
      </c>
      <c r="AV282" s="14" t="s">
        <v>85</v>
      </c>
      <c r="AW282" s="14" t="s">
        <v>34</v>
      </c>
      <c r="AX282" s="14" t="s">
        <v>83</v>
      </c>
      <c r="AY282" s="265" t="s">
        <v>171</v>
      </c>
    </row>
    <row r="283" s="2" customFormat="1" ht="24.15" customHeight="1">
      <c r="A283" s="38"/>
      <c r="B283" s="39"/>
      <c r="C283" s="267" t="s">
        <v>560</v>
      </c>
      <c r="D283" s="267" t="s">
        <v>284</v>
      </c>
      <c r="E283" s="268" t="s">
        <v>3230</v>
      </c>
      <c r="F283" s="269" t="s">
        <v>3231</v>
      </c>
      <c r="G283" s="270" t="s">
        <v>438</v>
      </c>
      <c r="H283" s="271">
        <v>100</v>
      </c>
      <c r="I283" s="272"/>
      <c r="J283" s="273">
        <f>ROUND(I283*H283,2)</f>
        <v>0</v>
      </c>
      <c r="K283" s="269" t="s">
        <v>1</v>
      </c>
      <c r="L283" s="274"/>
      <c r="M283" s="275" t="s">
        <v>1</v>
      </c>
      <c r="N283" s="276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3001</v>
      </c>
      <c r="AT283" s="237" t="s">
        <v>284</v>
      </c>
      <c r="AU283" s="237" t="s">
        <v>85</v>
      </c>
      <c r="AY283" s="17" t="s">
        <v>171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83</v>
      </c>
      <c r="BK283" s="238">
        <f>ROUND(I283*H283,2)</f>
        <v>0</v>
      </c>
      <c r="BL283" s="17" t="s">
        <v>3001</v>
      </c>
      <c r="BM283" s="237" t="s">
        <v>3232</v>
      </c>
    </row>
    <row r="284" s="14" customFormat="1">
      <c r="A284" s="14"/>
      <c r="B284" s="255"/>
      <c r="C284" s="256"/>
      <c r="D284" s="246" t="s">
        <v>182</v>
      </c>
      <c r="E284" s="257" t="s">
        <v>1</v>
      </c>
      <c r="F284" s="258" t="s">
        <v>813</v>
      </c>
      <c r="G284" s="256"/>
      <c r="H284" s="259">
        <v>100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182</v>
      </c>
      <c r="AU284" s="265" t="s">
        <v>85</v>
      </c>
      <c r="AV284" s="14" t="s">
        <v>85</v>
      </c>
      <c r="AW284" s="14" t="s">
        <v>34</v>
      </c>
      <c r="AX284" s="14" t="s">
        <v>83</v>
      </c>
      <c r="AY284" s="265" t="s">
        <v>171</v>
      </c>
    </row>
    <row r="285" s="2" customFormat="1" ht="21.75" customHeight="1">
      <c r="A285" s="38"/>
      <c r="B285" s="39"/>
      <c r="C285" s="226" t="s">
        <v>570</v>
      </c>
      <c r="D285" s="226" t="s">
        <v>173</v>
      </c>
      <c r="E285" s="227" t="s">
        <v>3192</v>
      </c>
      <c r="F285" s="228" t="s">
        <v>3193</v>
      </c>
      <c r="G285" s="229" t="s">
        <v>438</v>
      </c>
      <c r="H285" s="230">
        <v>100</v>
      </c>
      <c r="I285" s="231"/>
      <c r="J285" s="232">
        <f>ROUND(I285*H285,2)</f>
        <v>0</v>
      </c>
      <c r="K285" s="228" t="s">
        <v>177</v>
      </c>
      <c r="L285" s="44"/>
      <c r="M285" s="233" t="s">
        <v>1</v>
      </c>
      <c r="N285" s="234" t="s">
        <v>41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3001</v>
      </c>
      <c r="AT285" s="237" t="s">
        <v>173</v>
      </c>
      <c r="AU285" s="237" t="s">
        <v>85</v>
      </c>
      <c r="AY285" s="17" t="s">
        <v>171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83</v>
      </c>
      <c r="BK285" s="238">
        <f>ROUND(I285*H285,2)</f>
        <v>0</v>
      </c>
      <c r="BL285" s="17" t="s">
        <v>3001</v>
      </c>
      <c r="BM285" s="237" t="s">
        <v>3233</v>
      </c>
    </row>
    <row r="286" s="2" customFormat="1">
      <c r="A286" s="38"/>
      <c r="B286" s="39"/>
      <c r="C286" s="40"/>
      <c r="D286" s="239" t="s">
        <v>180</v>
      </c>
      <c r="E286" s="40"/>
      <c r="F286" s="240" t="s">
        <v>3195</v>
      </c>
      <c r="G286" s="40"/>
      <c r="H286" s="40"/>
      <c r="I286" s="241"/>
      <c r="J286" s="40"/>
      <c r="K286" s="40"/>
      <c r="L286" s="44"/>
      <c r="M286" s="242"/>
      <c r="N286" s="243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180</v>
      </c>
      <c r="AU286" s="17" t="s">
        <v>85</v>
      </c>
    </row>
    <row r="287" s="14" customFormat="1">
      <c r="A287" s="14"/>
      <c r="B287" s="255"/>
      <c r="C287" s="256"/>
      <c r="D287" s="246" t="s">
        <v>182</v>
      </c>
      <c r="E287" s="257" t="s">
        <v>1</v>
      </c>
      <c r="F287" s="258" t="s">
        <v>813</v>
      </c>
      <c r="G287" s="256"/>
      <c r="H287" s="259">
        <v>100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182</v>
      </c>
      <c r="AU287" s="265" t="s">
        <v>85</v>
      </c>
      <c r="AV287" s="14" t="s">
        <v>85</v>
      </c>
      <c r="AW287" s="14" t="s">
        <v>34</v>
      </c>
      <c r="AX287" s="14" t="s">
        <v>83</v>
      </c>
      <c r="AY287" s="265" t="s">
        <v>171</v>
      </c>
    </row>
    <row r="288" s="2" customFormat="1" ht="24.15" customHeight="1">
      <c r="A288" s="38"/>
      <c r="B288" s="39"/>
      <c r="C288" s="267" t="s">
        <v>578</v>
      </c>
      <c r="D288" s="267" t="s">
        <v>284</v>
      </c>
      <c r="E288" s="268" t="s">
        <v>3234</v>
      </c>
      <c r="F288" s="269" t="s">
        <v>3235</v>
      </c>
      <c r="G288" s="270" t="s">
        <v>1924</v>
      </c>
      <c r="H288" s="271">
        <v>2</v>
      </c>
      <c r="I288" s="272"/>
      <c r="J288" s="273">
        <f>ROUND(I288*H288,2)</f>
        <v>0</v>
      </c>
      <c r="K288" s="269" t="s">
        <v>1</v>
      </c>
      <c r="L288" s="274"/>
      <c r="M288" s="275" t="s">
        <v>1</v>
      </c>
      <c r="N288" s="276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3001</v>
      </c>
      <c r="AT288" s="237" t="s">
        <v>284</v>
      </c>
      <c r="AU288" s="237" t="s">
        <v>85</v>
      </c>
      <c r="AY288" s="17" t="s">
        <v>171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3001</v>
      </c>
      <c r="BM288" s="237" t="s">
        <v>3236</v>
      </c>
    </row>
    <row r="289" s="14" customFormat="1">
      <c r="A289" s="14"/>
      <c r="B289" s="255"/>
      <c r="C289" s="256"/>
      <c r="D289" s="246" t="s">
        <v>182</v>
      </c>
      <c r="E289" s="257" t="s">
        <v>1</v>
      </c>
      <c r="F289" s="258" t="s">
        <v>85</v>
      </c>
      <c r="G289" s="256"/>
      <c r="H289" s="259">
        <v>2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182</v>
      </c>
      <c r="AU289" s="265" t="s">
        <v>85</v>
      </c>
      <c r="AV289" s="14" t="s">
        <v>85</v>
      </c>
      <c r="AW289" s="14" t="s">
        <v>34</v>
      </c>
      <c r="AX289" s="14" t="s">
        <v>83</v>
      </c>
      <c r="AY289" s="265" t="s">
        <v>171</v>
      </c>
    </row>
    <row r="290" s="2" customFormat="1" ht="24.15" customHeight="1">
      <c r="A290" s="38"/>
      <c r="B290" s="39"/>
      <c r="C290" s="226" t="s">
        <v>503</v>
      </c>
      <c r="D290" s="226" t="s">
        <v>173</v>
      </c>
      <c r="E290" s="227" t="s">
        <v>3127</v>
      </c>
      <c r="F290" s="228" t="s">
        <v>3128</v>
      </c>
      <c r="G290" s="229" t="s">
        <v>492</v>
      </c>
      <c r="H290" s="230">
        <v>2</v>
      </c>
      <c r="I290" s="231"/>
      <c r="J290" s="232">
        <f>ROUND(I290*H290,2)</f>
        <v>0</v>
      </c>
      <c r="K290" s="228" t="s">
        <v>177</v>
      </c>
      <c r="L290" s="44"/>
      <c r="M290" s="233" t="s">
        <v>1</v>
      </c>
      <c r="N290" s="234" t="s">
        <v>41</v>
      </c>
      <c r="O290" s="91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3001</v>
      </c>
      <c r="AT290" s="237" t="s">
        <v>173</v>
      </c>
      <c r="AU290" s="237" t="s">
        <v>85</v>
      </c>
      <c r="AY290" s="17" t="s">
        <v>171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83</v>
      </c>
      <c r="BK290" s="238">
        <f>ROUND(I290*H290,2)</f>
        <v>0</v>
      </c>
      <c r="BL290" s="17" t="s">
        <v>3001</v>
      </c>
      <c r="BM290" s="237" t="s">
        <v>3237</v>
      </c>
    </row>
    <row r="291" s="2" customFormat="1">
      <c r="A291" s="38"/>
      <c r="B291" s="39"/>
      <c r="C291" s="40"/>
      <c r="D291" s="239" t="s">
        <v>180</v>
      </c>
      <c r="E291" s="40"/>
      <c r="F291" s="240" t="s">
        <v>3130</v>
      </c>
      <c r="G291" s="40"/>
      <c r="H291" s="40"/>
      <c r="I291" s="241"/>
      <c r="J291" s="40"/>
      <c r="K291" s="40"/>
      <c r="L291" s="44"/>
      <c r="M291" s="242"/>
      <c r="N291" s="24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180</v>
      </c>
      <c r="AU291" s="17" t="s">
        <v>85</v>
      </c>
    </row>
    <row r="292" s="14" customFormat="1">
      <c r="A292" s="14"/>
      <c r="B292" s="255"/>
      <c r="C292" s="256"/>
      <c r="D292" s="246" t="s">
        <v>182</v>
      </c>
      <c r="E292" s="257" t="s">
        <v>1</v>
      </c>
      <c r="F292" s="258" t="s">
        <v>85</v>
      </c>
      <c r="G292" s="256"/>
      <c r="H292" s="259">
        <v>2</v>
      </c>
      <c r="I292" s="260"/>
      <c r="J292" s="256"/>
      <c r="K292" s="256"/>
      <c r="L292" s="261"/>
      <c r="M292" s="278"/>
      <c r="N292" s="279"/>
      <c r="O292" s="279"/>
      <c r="P292" s="279"/>
      <c r="Q292" s="279"/>
      <c r="R292" s="279"/>
      <c r="S292" s="279"/>
      <c r="T292" s="28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182</v>
      </c>
      <c r="AU292" s="265" t="s">
        <v>85</v>
      </c>
      <c r="AV292" s="14" t="s">
        <v>85</v>
      </c>
      <c r="AW292" s="14" t="s">
        <v>34</v>
      </c>
      <c r="AX292" s="14" t="s">
        <v>83</v>
      </c>
      <c r="AY292" s="265" t="s">
        <v>171</v>
      </c>
    </row>
    <row r="293" s="2" customFormat="1" ht="6.96" customHeight="1">
      <c r="A293" s="38"/>
      <c r="B293" s="66"/>
      <c r="C293" s="67"/>
      <c r="D293" s="67"/>
      <c r="E293" s="67"/>
      <c r="F293" s="67"/>
      <c r="G293" s="67"/>
      <c r="H293" s="67"/>
      <c r="I293" s="67"/>
      <c r="J293" s="67"/>
      <c r="K293" s="67"/>
      <c r="L293" s="44"/>
      <c r="M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</row>
  </sheetData>
  <sheetProtection sheet="1" autoFilter="0" formatColumns="0" formatRows="0" objects="1" scenarios="1" spinCount="100000" saltValue="ZwqyGtQS/9vh7Gvyjz87/TUkjE4iMGPUjw539z2GvPYfgYl3JN3PMCI0ZqvZesCIZlskNY0j+O8PNuO9IPUnxQ==" hashValue="pzMbqPsjPstVSDXTA9Y83SiUJy0/1pO20UiHAAGwVLPCYMGAZrH7b4vKoc+x3958tG0wGeB22/PXysLp44LNVA==" algorithmName="SHA-512" password="CC35"/>
  <autoFilter ref="C129:K2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hyperlinks>
    <hyperlink ref="F134" r:id="rId1" display="https://podminky.urs.cz/item/CS_URS_2025_01/742110841"/>
    <hyperlink ref="F137" r:id="rId2" display="https://podminky.urs.cz/item/CS_URS_2025_01/742121801"/>
    <hyperlink ref="F140" r:id="rId3" display="https://podminky.urs.cz/item/CS_URS_2025_01/742124801"/>
    <hyperlink ref="F143" r:id="rId4" display="https://podminky.urs.cz/item/CS_URS_2025_01/742124802"/>
    <hyperlink ref="F146" r:id="rId5" display="https://podminky.urs.cz/item/CS_URS_2025_01/742330845"/>
    <hyperlink ref="F156" r:id="rId6" display="https://podminky.urs.cz/item/CS_URS_2025_01/742110102"/>
    <hyperlink ref="F163" r:id="rId7" display="https://podminky.urs.cz/item/CS_URS_2025_01/742110161"/>
    <hyperlink ref="F168" r:id="rId8" display="https://podminky.urs.cz/item/CS_URS_2025_01/742110002"/>
    <hyperlink ref="F177" r:id="rId9" display="https://podminky.urs.cz/item/CS_URS_2025_01/742110504"/>
    <hyperlink ref="F182" r:id="rId10" display="https://podminky.urs.cz/item/CS_URS_2025_01/742330044"/>
    <hyperlink ref="F185" r:id="rId11" display="https://podminky.urs.cz/item/CS_URS_2025_01/742330045"/>
    <hyperlink ref="F188" r:id="rId12" display="https://podminky.urs.cz/item/CS_URS_2025_01/742330051"/>
    <hyperlink ref="F193" r:id="rId13" display="https://podminky.urs.cz/item/CS_URS_2025_01/742124001"/>
    <hyperlink ref="F196" r:id="rId14" display="https://podminky.urs.cz/item/CS_URS_2025_01/742124002"/>
    <hyperlink ref="F199" r:id="rId15" display="https://podminky.urs.cz/item/CS_URS_2025_01/742124006"/>
    <hyperlink ref="F202" r:id="rId16" display="https://podminky.urs.cz/item/CS_URS_2025_01/742330101"/>
    <hyperlink ref="F208" r:id="rId17" display="https://podminky.urs.cz/item/CS_URS_2025_01/742330061"/>
    <hyperlink ref="F214" r:id="rId18" display="https://podminky.urs.cz/item/CS_URS_2025_01/742310004"/>
    <hyperlink ref="F223" r:id="rId19" display="https://podminky.urs.cz/item/CS_URS_2025_01/742310002"/>
    <hyperlink ref="F231" r:id="rId20" display="https://podminky.urs.cz/item/CS_URS_2025_01/742110504"/>
    <hyperlink ref="F236" r:id="rId21" display="https://podminky.urs.cz/item/CS_URS_2025_01/742110002"/>
    <hyperlink ref="F241" r:id="rId22" display="https://podminky.urs.cz/item/CS_URS_2025_01/742240001"/>
    <hyperlink ref="F250" r:id="rId23" display="https://podminky.urs.cz/item/CS_URS_2025_01/742121001"/>
    <hyperlink ref="F260" r:id="rId24" display="https://podminky.urs.cz/item/CS_URS_2025_01/742230004"/>
    <hyperlink ref="F263" r:id="rId25" display="https://podminky.urs.cz/item/CS_URS_2025_01/742230101"/>
    <hyperlink ref="F268" r:id="rId26" display="https://podminky.urs.cz/item/CS_URS_2025_01/742230103"/>
    <hyperlink ref="F276" r:id="rId27" display="https://podminky.urs.cz/item/CS_URS_2025_01/742110002"/>
    <hyperlink ref="F281" r:id="rId28" display="https://podminky.urs.cz/item/CS_URS_2025_01/742110504"/>
    <hyperlink ref="F286" r:id="rId29" display="https://podminky.urs.cz/item/CS_URS_2025_01/742121001"/>
    <hyperlink ref="F291" r:id="rId30" display="https://podminky.urs.cz/item/CS_URS_2025_01/74212400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1" customFormat="1" ht="12" customHeight="1">
      <c r="B8" s="20"/>
      <c r="D8" s="150" t="s">
        <v>113</v>
      </c>
      <c r="L8" s="20"/>
    </row>
    <row r="9" s="2" customFormat="1" ht="16.5" customHeight="1">
      <c r="A9" s="38"/>
      <c r="B9" s="44"/>
      <c r="C9" s="38"/>
      <c r="D9" s="38"/>
      <c r="E9" s="151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115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3238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24. 6. 2025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3016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ROUND((SUM(BE121:BE180)),  2)</f>
        <v>0</v>
      </c>
      <c r="G35" s="38"/>
      <c r="H35" s="38"/>
      <c r="I35" s="164">
        <v>0.20999999999999999</v>
      </c>
      <c r="J35" s="163">
        <f>ROUND(((SUM(BE121:BE180))*I35),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ROUND((SUM(BF121:BF180)),  2)</f>
        <v>0</v>
      </c>
      <c r="G36" s="38"/>
      <c r="H36" s="38"/>
      <c r="I36" s="164">
        <v>0.12</v>
      </c>
      <c r="J36" s="163">
        <f>ROUND(((SUM(BF121:BF180))*I36),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ROUND((SUM(BG121:BG180)),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ROUND((SUM(BH121:BH180)),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ROUND((SUM(BI121:BI180)),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115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D1.01.4h3 - Elektrická požární signalizace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Děčín</v>
      </c>
      <c r="G91" s="40"/>
      <c r="H91" s="40"/>
      <c r="I91" s="32" t="s">
        <v>22</v>
      </c>
      <c r="J91" s="79" t="str">
        <f>IF(J14="","",J14)</f>
        <v>24. 6. 2025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Krajská zdravotní, a.s., Ústí nad Labem</v>
      </c>
      <c r="G93" s="40"/>
      <c r="H93" s="40"/>
      <c r="I93" s="32" t="s">
        <v>30</v>
      </c>
      <c r="J93" s="36" t="str">
        <f>E23</f>
        <v>PENTA PROJEKT s.r.o., Jihlava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>Frýba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120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121</v>
      </c>
    </row>
    <row r="99" s="9" customFormat="1" ht="24.96" customHeight="1">
      <c r="A99" s="9"/>
      <c r="B99" s="188"/>
      <c r="C99" s="189"/>
      <c r="D99" s="190" t="s">
        <v>3239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83" t="str">
        <f>E7</f>
        <v>OBJEKT E 1.PP+1.NP ETAPA 2 - stavební úpravy, Krajská zdravotní, a.s. – Nemocnice Děčín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113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114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D1.01.4h3 - Elektrická požární signalizace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Děčín</v>
      </c>
      <c r="G115" s="40"/>
      <c r="H115" s="40"/>
      <c r="I115" s="32" t="s">
        <v>22</v>
      </c>
      <c r="J115" s="79" t="str">
        <f>IF(J14="","",J14)</f>
        <v>24. 6. 2025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E17</f>
        <v>Krajská zdravotní, a.s., Ústí nad Labem</v>
      </c>
      <c r="G117" s="40"/>
      <c r="H117" s="40"/>
      <c r="I117" s="32" t="s">
        <v>30</v>
      </c>
      <c r="J117" s="36" t="str">
        <f>E23</f>
        <v>PENTA PROJEKT s.r.o., Jihlava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32</v>
      </c>
      <c r="J118" s="36" t="str">
        <f>E26</f>
        <v>Frýba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157</v>
      </c>
      <c r="D120" s="202" t="s">
        <v>61</v>
      </c>
      <c r="E120" s="202" t="s">
        <v>57</v>
      </c>
      <c r="F120" s="202" t="s">
        <v>58</v>
      </c>
      <c r="G120" s="202" t="s">
        <v>158</v>
      </c>
      <c r="H120" s="202" t="s">
        <v>159</v>
      </c>
      <c r="I120" s="202" t="s">
        <v>160</v>
      </c>
      <c r="J120" s="202" t="s">
        <v>119</v>
      </c>
      <c r="K120" s="203" t="s">
        <v>161</v>
      </c>
      <c r="L120" s="204"/>
      <c r="M120" s="100" t="s">
        <v>1</v>
      </c>
      <c r="N120" s="101" t="s">
        <v>40</v>
      </c>
      <c r="O120" s="101" t="s">
        <v>162</v>
      </c>
      <c r="P120" s="101" t="s">
        <v>163</v>
      </c>
      <c r="Q120" s="101" t="s">
        <v>164</v>
      </c>
      <c r="R120" s="101" t="s">
        <v>165</v>
      </c>
      <c r="S120" s="101" t="s">
        <v>166</v>
      </c>
      <c r="T120" s="102" t="s">
        <v>167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168</v>
      </c>
      <c r="D121" s="40"/>
      <c r="E121" s="40"/>
      <c r="F121" s="40"/>
      <c r="G121" s="40"/>
      <c r="H121" s="40"/>
      <c r="I121" s="40"/>
      <c r="J121" s="205">
        <f>BK121</f>
        <v>0</v>
      </c>
      <c r="K121" s="40"/>
      <c r="L121" s="44"/>
      <c r="M121" s="103"/>
      <c r="N121" s="206"/>
      <c r="O121" s="104"/>
      <c r="P121" s="207">
        <f>P122</f>
        <v>0</v>
      </c>
      <c r="Q121" s="104"/>
      <c r="R121" s="207">
        <f>R122</f>
        <v>0</v>
      </c>
      <c r="S121" s="104"/>
      <c r="T121" s="208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121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75</v>
      </c>
      <c r="E122" s="213" t="s">
        <v>103</v>
      </c>
      <c r="F122" s="213" t="s">
        <v>3240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SUM(P123:P180)</f>
        <v>0</v>
      </c>
      <c r="Q122" s="218"/>
      <c r="R122" s="219">
        <f>SUM(R123:R180)</f>
        <v>0</v>
      </c>
      <c r="S122" s="218"/>
      <c r="T122" s="220">
        <f>SUM(T123:T180)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83</v>
      </c>
      <c r="AT122" s="222" t="s">
        <v>75</v>
      </c>
      <c r="AU122" s="222" t="s">
        <v>76</v>
      </c>
      <c r="AY122" s="221" t="s">
        <v>171</v>
      </c>
      <c r="BK122" s="223">
        <f>SUM(BK123:BK180)</f>
        <v>0</v>
      </c>
    </row>
    <row r="123" s="2" customFormat="1" ht="24.15" customHeight="1">
      <c r="A123" s="38"/>
      <c r="B123" s="39"/>
      <c r="C123" s="267" t="s">
        <v>83</v>
      </c>
      <c r="D123" s="267" t="s">
        <v>284</v>
      </c>
      <c r="E123" s="268" t="s">
        <v>3241</v>
      </c>
      <c r="F123" s="269" t="s">
        <v>3242</v>
      </c>
      <c r="G123" s="270" t="s">
        <v>1924</v>
      </c>
      <c r="H123" s="271">
        <v>1</v>
      </c>
      <c r="I123" s="272"/>
      <c r="J123" s="273">
        <f>ROUND(I123*H123,2)</f>
        <v>0</v>
      </c>
      <c r="K123" s="269" t="s">
        <v>1</v>
      </c>
      <c r="L123" s="274"/>
      <c r="M123" s="275" t="s">
        <v>1</v>
      </c>
      <c r="N123" s="276" t="s">
        <v>41</v>
      </c>
      <c r="O123" s="91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7" t="s">
        <v>220</v>
      </c>
      <c r="AT123" s="237" t="s">
        <v>284</v>
      </c>
      <c r="AU123" s="237" t="s">
        <v>83</v>
      </c>
      <c r="AY123" s="17" t="s">
        <v>171</v>
      </c>
      <c r="BE123" s="238">
        <f>IF(N123="základní",J123,0)</f>
        <v>0</v>
      </c>
      <c r="BF123" s="238">
        <f>IF(N123="snížená",J123,0)</f>
        <v>0</v>
      </c>
      <c r="BG123" s="238">
        <f>IF(N123="zákl. přenesená",J123,0)</f>
        <v>0</v>
      </c>
      <c r="BH123" s="238">
        <f>IF(N123="sníž. přenesená",J123,0)</f>
        <v>0</v>
      </c>
      <c r="BI123" s="238">
        <f>IF(N123="nulová",J123,0)</f>
        <v>0</v>
      </c>
      <c r="BJ123" s="17" t="s">
        <v>83</v>
      </c>
      <c r="BK123" s="238">
        <f>ROUND(I123*H123,2)</f>
        <v>0</v>
      </c>
      <c r="BL123" s="17" t="s">
        <v>178</v>
      </c>
      <c r="BM123" s="237" t="s">
        <v>3243</v>
      </c>
    </row>
    <row r="124" s="14" customFormat="1">
      <c r="A124" s="14"/>
      <c r="B124" s="255"/>
      <c r="C124" s="256"/>
      <c r="D124" s="246" t="s">
        <v>182</v>
      </c>
      <c r="E124" s="257" t="s">
        <v>1</v>
      </c>
      <c r="F124" s="258" t="s">
        <v>83</v>
      </c>
      <c r="G124" s="256"/>
      <c r="H124" s="259">
        <v>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182</v>
      </c>
      <c r="AU124" s="265" t="s">
        <v>83</v>
      </c>
      <c r="AV124" s="14" t="s">
        <v>85</v>
      </c>
      <c r="AW124" s="14" t="s">
        <v>34</v>
      </c>
      <c r="AX124" s="14" t="s">
        <v>83</v>
      </c>
      <c r="AY124" s="265" t="s">
        <v>171</v>
      </c>
    </row>
    <row r="125" s="2" customFormat="1" ht="16.5" customHeight="1">
      <c r="A125" s="38"/>
      <c r="B125" s="39"/>
      <c r="C125" s="226" t="s">
        <v>85</v>
      </c>
      <c r="D125" s="226" t="s">
        <v>173</v>
      </c>
      <c r="E125" s="227" t="s">
        <v>3244</v>
      </c>
      <c r="F125" s="228" t="s">
        <v>3245</v>
      </c>
      <c r="G125" s="229" t="s">
        <v>492</v>
      </c>
      <c r="H125" s="230">
        <v>1</v>
      </c>
      <c r="I125" s="231"/>
      <c r="J125" s="232">
        <f>ROUND(I125*H125,2)</f>
        <v>0</v>
      </c>
      <c r="K125" s="228" t="s">
        <v>177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178</v>
      </c>
      <c r="AT125" s="237" t="s">
        <v>173</v>
      </c>
      <c r="AU125" s="237" t="s">
        <v>83</v>
      </c>
      <c r="AY125" s="17" t="s">
        <v>171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178</v>
      </c>
      <c r="BM125" s="237" t="s">
        <v>3246</v>
      </c>
    </row>
    <row r="126" s="2" customFormat="1">
      <c r="A126" s="38"/>
      <c r="B126" s="39"/>
      <c r="C126" s="40"/>
      <c r="D126" s="239" t="s">
        <v>180</v>
      </c>
      <c r="E126" s="40"/>
      <c r="F126" s="240" t="s">
        <v>3247</v>
      </c>
      <c r="G126" s="40"/>
      <c r="H126" s="40"/>
      <c r="I126" s="241"/>
      <c r="J126" s="40"/>
      <c r="K126" s="40"/>
      <c r="L126" s="44"/>
      <c r="M126" s="242"/>
      <c r="N126" s="243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180</v>
      </c>
      <c r="AU126" s="17" t="s">
        <v>83</v>
      </c>
    </row>
    <row r="127" s="14" customFormat="1">
      <c r="A127" s="14"/>
      <c r="B127" s="255"/>
      <c r="C127" s="256"/>
      <c r="D127" s="246" t="s">
        <v>182</v>
      </c>
      <c r="E127" s="257" t="s">
        <v>1</v>
      </c>
      <c r="F127" s="258" t="s">
        <v>83</v>
      </c>
      <c r="G127" s="256"/>
      <c r="H127" s="259">
        <v>1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182</v>
      </c>
      <c r="AU127" s="265" t="s">
        <v>83</v>
      </c>
      <c r="AV127" s="14" t="s">
        <v>85</v>
      </c>
      <c r="AW127" s="14" t="s">
        <v>34</v>
      </c>
      <c r="AX127" s="14" t="s">
        <v>83</v>
      </c>
      <c r="AY127" s="265" t="s">
        <v>171</v>
      </c>
    </row>
    <row r="128" s="2" customFormat="1" ht="24.15" customHeight="1">
      <c r="A128" s="38"/>
      <c r="B128" s="39"/>
      <c r="C128" s="267" t="s">
        <v>193</v>
      </c>
      <c r="D128" s="267" t="s">
        <v>284</v>
      </c>
      <c r="E128" s="268" t="s">
        <v>3248</v>
      </c>
      <c r="F128" s="269" t="s">
        <v>3249</v>
      </c>
      <c r="G128" s="270" t="s">
        <v>1924</v>
      </c>
      <c r="H128" s="271">
        <v>9</v>
      </c>
      <c r="I128" s="272"/>
      <c r="J128" s="273">
        <f>ROUND(I128*H128,2)</f>
        <v>0</v>
      </c>
      <c r="K128" s="269" t="s">
        <v>1</v>
      </c>
      <c r="L128" s="274"/>
      <c r="M128" s="275" t="s">
        <v>1</v>
      </c>
      <c r="N128" s="276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220</v>
      </c>
      <c r="AT128" s="237" t="s">
        <v>284</v>
      </c>
      <c r="AU128" s="237" t="s">
        <v>83</v>
      </c>
      <c r="AY128" s="17" t="s">
        <v>171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178</v>
      </c>
      <c r="BM128" s="237" t="s">
        <v>3250</v>
      </c>
    </row>
    <row r="129" s="14" customFormat="1">
      <c r="A129" s="14"/>
      <c r="B129" s="255"/>
      <c r="C129" s="256"/>
      <c r="D129" s="246" t="s">
        <v>182</v>
      </c>
      <c r="E129" s="257" t="s">
        <v>1</v>
      </c>
      <c r="F129" s="258" t="s">
        <v>225</v>
      </c>
      <c r="G129" s="256"/>
      <c r="H129" s="259">
        <v>9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182</v>
      </c>
      <c r="AU129" s="265" t="s">
        <v>83</v>
      </c>
      <c r="AV129" s="14" t="s">
        <v>85</v>
      </c>
      <c r="AW129" s="14" t="s">
        <v>34</v>
      </c>
      <c r="AX129" s="14" t="s">
        <v>83</v>
      </c>
      <c r="AY129" s="265" t="s">
        <v>171</v>
      </c>
    </row>
    <row r="130" s="2" customFormat="1" ht="24.15" customHeight="1">
      <c r="A130" s="38"/>
      <c r="B130" s="39"/>
      <c r="C130" s="267" t="s">
        <v>178</v>
      </c>
      <c r="D130" s="267" t="s">
        <v>284</v>
      </c>
      <c r="E130" s="268" t="s">
        <v>3251</v>
      </c>
      <c r="F130" s="269" t="s">
        <v>3252</v>
      </c>
      <c r="G130" s="270" t="s">
        <v>1924</v>
      </c>
      <c r="H130" s="271">
        <v>1</v>
      </c>
      <c r="I130" s="272"/>
      <c r="J130" s="273">
        <f>ROUND(I130*H130,2)</f>
        <v>0</v>
      </c>
      <c r="K130" s="269" t="s">
        <v>1</v>
      </c>
      <c r="L130" s="274"/>
      <c r="M130" s="275" t="s">
        <v>1</v>
      </c>
      <c r="N130" s="276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220</v>
      </c>
      <c r="AT130" s="237" t="s">
        <v>284</v>
      </c>
      <c r="AU130" s="237" t="s">
        <v>83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178</v>
      </c>
      <c r="BM130" s="237" t="s">
        <v>3253</v>
      </c>
    </row>
    <row r="131" s="14" customFormat="1">
      <c r="A131" s="14"/>
      <c r="B131" s="255"/>
      <c r="C131" s="256"/>
      <c r="D131" s="246" t="s">
        <v>182</v>
      </c>
      <c r="E131" s="257" t="s">
        <v>1</v>
      </c>
      <c r="F131" s="258" t="s">
        <v>83</v>
      </c>
      <c r="G131" s="256"/>
      <c r="H131" s="259">
        <v>1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182</v>
      </c>
      <c r="AU131" s="265" t="s">
        <v>83</v>
      </c>
      <c r="AV131" s="14" t="s">
        <v>85</v>
      </c>
      <c r="AW131" s="14" t="s">
        <v>34</v>
      </c>
      <c r="AX131" s="14" t="s">
        <v>83</v>
      </c>
      <c r="AY131" s="265" t="s">
        <v>171</v>
      </c>
    </row>
    <row r="132" s="2" customFormat="1" ht="16.5" customHeight="1">
      <c r="A132" s="38"/>
      <c r="B132" s="39"/>
      <c r="C132" s="226" t="s">
        <v>202</v>
      </c>
      <c r="D132" s="226" t="s">
        <v>173</v>
      </c>
      <c r="E132" s="227" t="s">
        <v>3254</v>
      </c>
      <c r="F132" s="228" t="s">
        <v>3255</v>
      </c>
      <c r="G132" s="229" t="s">
        <v>492</v>
      </c>
      <c r="H132" s="230">
        <v>10</v>
      </c>
      <c r="I132" s="231"/>
      <c r="J132" s="232">
        <f>ROUND(I132*H132,2)</f>
        <v>0</v>
      </c>
      <c r="K132" s="228" t="s">
        <v>177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178</v>
      </c>
      <c r="AT132" s="237" t="s">
        <v>173</v>
      </c>
      <c r="AU132" s="237" t="s">
        <v>83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178</v>
      </c>
      <c r="BM132" s="237" t="s">
        <v>3256</v>
      </c>
    </row>
    <row r="133" s="2" customFormat="1">
      <c r="A133" s="38"/>
      <c r="B133" s="39"/>
      <c r="C133" s="40"/>
      <c r="D133" s="239" t="s">
        <v>180</v>
      </c>
      <c r="E133" s="40"/>
      <c r="F133" s="240" t="s">
        <v>3257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180</v>
      </c>
      <c r="AU133" s="17" t="s">
        <v>83</v>
      </c>
    </row>
    <row r="134" s="14" customFormat="1">
      <c r="A134" s="14"/>
      <c r="B134" s="255"/>
      <c r="C134" s="256"/>
      <c r="D134" s="246" t="s">
        <v>182</v>
      </c>
      <c r="E134" s="257" t="s">
        <v>1</v>
      </c>
      <c r="F134" s="258" t="s">
        <v>231</v>
      </c>
      <c r="G134" s="256"/>
      <c r="H134" s="259">
        <v>10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182</v>
      </c>
      <c r="AU134" s="265" t="s">
        <v>83</v>
      </c>
      <c r="AV134" s="14" t="s">
        <v>85</v>
      </c>
      <c r="AW134" s="14" t="s">
        <v>34</v>
      </c>
      <c r="AX134" s="14" t="s">
        <v>83</v>
      </c>
      <c r="AY134" s="265" t="s">
        <v>171</v>
      </c>
    </row>
    <row r="135" s="2" customFormat="1" ht="24.15" customHeight="1">
      <c r="A135" s="38"/>
      <c r="B135" s="39"/>
      <c r="C135" s="267" t="s">
        <v>208</v>
      </c>
      <c r="D135" s="267" t="s">
        <v>284</v>
      </c>
      <c r="E135" s="268" t="s">
        <v>3258</v>
      </c>
      <c r="F135" s="269" t="s">
        <v>3259</v>
      </c>
      <c r="G135" s="270" t="s">
        <v>1924</v>
      </c>
      <c r="H135" s="271">
        <v>9</v>
      </c>
      <c r="I135" s="272"/>
      <c r="J135" s="273">
        <f>ROUND(I135*H135,2)</f>
        <v>0</v>
      </c>
      <c r="K135" s="269" t="s">
        <v>1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220</v>
      </c>
      <c r="AT135" s="237" t="s">
        <v>284</v>
      </c>
      <c r="AU135" s="237" t="s">
        <v>83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178</v>
      </c>
      <c r="BM135" s="237" t="s">
        <v>3260</v>
      </c>
    </row>
    <row r="136" s="14" customFormat="1">
      <c r="A136" s="14"/>
      <c r="B136" s="255"/>
      <c r="C136" s="256"/>
      <c r="D136" s="246" t="s">
        <v>182</v>
      </c>
      <c r="E136" s="257" t="s">
        <v>1</v>
      </c>
      <c r="F136" s="258" t="s">
        <v>225</v>
      </c>
      <c r="G136" s="256"/>
      <c r="H136" s="259">
        <v>9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182</v>
      </c>
      <c r="AU136" s="265" t="s">
        <v>83</v>
      </c>
      <c r="AV136" s="14" t="s">
        <v>85</v>
      </c>
      <c r="AW136" s="14" t="s">
        <v>34</v>
      </c>
      <c r="AX136" s="14" t="s">
        <v>83</v>
      </c>
      <c r="AY136" s="265" t="s">
        <v>171</v>
      </c>
    </row>
    <row r="137" s="2" customFormat="1" ht="16.5" customHeight="1">
      <c r="A137" s="38"/>
      <c r="B137" s="39"/>
      <c r="C137" s="226" t="s">
        <v>214</v>
      </c>
      <c r="D137" s="226" t="s">
        <v>173</v>
      </c>
      <c r="E137" s="227" t="s">
        <v>3261</v>
      </c>
      <c r="F137" s="228" t="s">
        <v>3262</v>
      </c>
      <c r="G137" s="229" t="s">
        <v>492</v>
      </c>
      <c r="H137" s="230">
        <v>9</v>
      </c>
      <c r="I137" s="231"/>
      <c r="J137" s="232">
        <f>ROUND(I137*H137,2)</f>
        <v>0</v>
      </c>
      <c r="K137" s="228" t="s">
        <v>177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178</v>
      </c>
      <c r="AT137" s="237" t="s">
        <v>173</v>
      </c>
      <c r="AU137" s="237" t="s">
        <v>83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178</v>
      </c>
      <c r="BM137" s="237" t="s">
        <v>3263</v>
      </c>
    </row>
    <row r="138" s="2" customFormat="1">
      <c r="A138" s="38"/>
      <c r="B138" s="39"/>
      <c r="C138" s="40"/>
      <c r="D138" s="239" t="s">
        <v>180</v>
      </c>
      <c r="E138" s="40"/>
      <c r="F138" s="240" t="s">
        <v>3264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180</v>
      </c>
      <c r="AU138" s="17" t="s">
        <v>83</v>
      </c>
    </row>
    <row r="139" s="14" customFormat="1">
      <c r="A139" s="14"/>
      <c r="B139" s="255"/>
      <c r="C139" s="256"/>
      <c r="D139" s="246" t="s">
        <v>182</v>
      </c>
      <c r="E139" s="257" t="s">
        <v>1</v>
      </c>
      <c r="F139" s="258" t="s">
        <v>225</v>
      </c>
      <c r="G139" s="256"/>
      <c r="H139" s="259">
        <v>9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182</v>
      </c>
      <c r="AU139" s="265" t="s">
        <v>83</v>
      </c>
      <c r="AV139" s="14" t="s">
        <v>85</v>
      </c>
      <c r="AW139" s="14" t="s">
        <v>34</v>
      </c>
      <c r="AX139" s="14" t="s">
        <v>83</v>
      </c>
      <c r="AY139" s="265" t="s">
        <v>171</v>
      </c>
    </row>
    <row r="140" s="2" customFormat="1" ht="24.15" customHeight="1">
      <c r="A140" s="38"/>
      <c r="B140" s="39"/>
      <c r="C140" s="267" t="s">
        <v>220</v>
      </c>
      <c r="D140" s="267" t="s">
        <v>284</v>
      </c>
      <c r="E140" s="268" t="s">
        <v>3265</v>
      </c>
      <c r="F140" s="269" t="s">
        <v>3266</v>
      </c>
      <c r="G140" s="270" t="s">
        <v>1924</v>
      </c>
      <c r="H140" s="271">
        <v>1</v>
      </c>
      <c r="I140" s="272"/>
      <c r="J140" s="273">
        <f>ROUND(I140*H140,2)</f>
        <v>0</v>
      </c>
      <c r="K140" s="269" t="s">
        <v>1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220</v>
      </c>
      <c r="AT140" s="237" t="s">
        <v>284</v>
      </c>
      <c r="AU140" s="237" t="s">
        <v>83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178</v>
      </c>
      <c r="BM140" s="237" t="s">
        <v>3267</v>
      </c>
    </row>
    <row r="141" s="14" customFormat="1">
      <c r="A141" s="14"/>
      <c r="B141" s="255"/>
      <c r="C141" s="256"/>
      <c r="D141" s="246" t="s">
        <v>182</v>
      </c>
      <c r="E141" s="257" t="s">
        <v>1</v>
      </c>
      <c r="F141" s="258" t="s">
        <v>83</v>
      </c>
      <c r="G141" s="256"/>
      <c r="H141" s="259">
        <v>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182</v>
      </c>
      <c r="AU141" s="265" t="s">
        <v>83</v>
      </c>
      <c r="AV141" s="14" t="s">
        <v>85</v>
      </c>
      <c r="AW141" s="14" t="s">
        <v>34</v>
      </c>
      <c r="AX141" s="14" t="s">
        <v>83</v>
      </c>
      <c r="AY141" s="265" t="s">
        <v>171</v>
      </c>
    </row>
    <row r="142" s="2" customFormat="1" ht="16.5" customHeight="1">
      <c r="A142" s="38"/>
      <c r="B142" s="39"/>
      <c r="C142" s="226" t="s">
        <v>225</v>
      </c>
      <c r="D142" s="226" t="s">
        <v>173</v>
      </c>
      <c r="E142" s="227" t="s">
        <v>3268</v>
      </c>
      <c r="F142" s="228" t="s">
        <v>3269</v>
      </c>
      <c r="G142" s="229" t="s">
        <v>492</v>
      </c>
      <c r="H142" s="230">
        <v>1</v>
      </c>
      <c r="I142" s="231"/>
      <c r="J142" s="232">
        <f>ROUND(I142*H142,2)</f>
        <v>0</v>
      </c>
      <c r="K142" s="228" t="s">
        <v>177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178</v>
      </c>
      <c r="AT142" s="237" t="s">
        <v>173</v>
      </c>
      <c r="AU142" s="237" t="s">
        <v>83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178</v>
      </c>
      <c r="BM142" s="237" t="s">
        <v>3270</v>
      </c>
    </row>
    <row r="143" s="2" customFormat="1">
      <c r="A143" s="38"/>
      <c r="B143" s="39"/>
      <c r="C143" s="40"/>
      <c r="D143" s="239" t="s">
        <v>180</v>
      </c>
      <c r="E143" s="40"/>
      <c r="F143" s="240" t="s">
        <v>3271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180</v>
      </c>
      <c r="AU143" s="17" t="s">
        <v>83</v>
      </c>
    </row>
    <row r="144" s="14" customFormat="1">
      <c r="A144" s="14"/>
      <c r="B144" s="255"/>
      <c r="C144" s="256"/>
      <c r="D144" s="246" t="s">
        <v>182</v>
      </c>
      <c r="E144" s="257" t="s">
        <v>1</v>
      </c>
      <c r="F144" s="258" t="s">
        <v>83</v>
      </c>
      <c r="G144" s="256"/>
      <c r="H144" s="259">
        <v>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182</v>
      </c>
      <c r="AU144" s="265" t="s">
        <v>83</v>
      </c>
      <c r="AV144" s="14" t="s">
        <v>85</v>
      </c>
      <c r="AW144" s="14" t="s">
        <v>34</v>
      </c>
      <c r="AX144" s="14" t="s">
        <v>83</v>
      </c>
      <c r="AY144" s="265" t="s">
        <v>171</v>
      </c>
    </row>
    <row r="145" s="2" customFormat="1" ht="24.15" customHeight="1">
      <c r="A145" s="38"/>
      <c r="B145" s="39"/>
      <c r="C145" s="267" t="s">
        <v>231</v>
      </c>
      <c r="D145" s="267" t="s">
        <v>284</v>
      </c>
      <c r="E145" s="268" t="s">
        <v>3272</v>
      </c>
      <c r="F145" s="269" t="s">
        <v>3273</v>
      </c>
      <c r="G145" s="270" t="s">
        <v>1924</v>
      </c>
      <c r="H145" s="271">
        <v>2</v>
      </c>
      <c r="I145" s="272"/>
      <c r="J145" s="273">
        <f>ROUND(I145*H145,2)</f>
        <v>0</v>
      </c>
      <c r="K145" s="269" t="s">
        <v>1</v>
      </c>
      <c r="L145" s="274"/>
      <c r="M145" s="275" t="s">
        <v>1</v>
      </c>
      <c r="N145" s="276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220</v>
      </c>
      <c r="AT145" s="237" t="s">
        <v>284</v>
      </c>
      <c r="AU145" s="237" t="s">
        <v>83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178</v>
      </c>
      <c r="BM145" s="237" t="s">
        <v>3274</v>
      </c>
    </row>
    <row r="146" s="14" customFormat="1">
      <c r="A146" s="14"/>
      <c r="B146" s="255"/>
      <c r="C146" s="256"/>
      <c r="D146" s="246" t="s">
        <v>182</v>
      </c>
      <c r="E146" s="257" t="s">
        <v>1</v>
      </c>
      <c r="F146" s="258" t="s">
        <v>85</v>
      </c>
      <c r="G146" s="256"/>
      <c r="H146" s="259">
        <v>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182</v>
      </c>
      <c r="AU146" s="265" t="s">
        <v>83</v>
      </c>
      <c r="AV146" s="14" t="s">
        <v>85</v>
      </c>
      <c r="AW146" s="14" t="s">
        <v>34</v>
      </c>
      <c r="AX146" s="14" t="s">
        <v>83</v>
      </c>
      <c r="AY146" s="265" t="s">
        <v>171</v>
      </c>
    </row>
    <row r="147" s="2" customFormat="1" ht="24.15" customHeight="1">
      <c r="A147" s="38"/>
      <c r="B147" s="39"/>
      <c r="C147" s="226" t="s">
        <v>238</v>
      </c>
      <c r="D147" s="226" t="s">
        <v>173</v>
      </c>
      <c r="E147" s="227" t="s">
        <v>3275</v>
      </c>
      <c r="F147" s="228" t="s">
        <v>3276</v>
      </c>
      <c r="G147" s="229" t="s">
        <v>492</v>
      </c>
      <c r="H147" s="230">
        <v>2</v>
      </c>
      <c r="I147" s="231"/>
      <c r="J147" s="232">
        <f>ROUND(I147*H147,2)</f>
        <v>0</v>
      </c>
      <c r="K147" s="228" t="s">
        <v>177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178</v>
      </c>
      <c r="AT147" s="237" t="s">
        <v>173</v>
      </c>
      <c r="AU147" s="237" t="s">
        <v>83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178</v>
      </c>
      <c r="BM147" s="237" t="s">
        <v>3277</v>
      </c>
    </row>
    <row r="148" s="2" customFormat="1">
      <c r="A148" s="38"/>
      <c r="B148" s="39"/>
      <c r="C148" s="40"/>
      <c r="D148" s="239" t="s">
        <v>180</v>
      </c>
      <c r="E148" s="40"/>
      <c r="F148" s="240" t="s">
        <v>3278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180</v>
      </c>
      <c r="AU148" s="17" t="s">
        <v>83</v>
      </c>
    </row>
    <row r="149" s="14" customFormat="1">
      <c r="A149" s="14"/>
      <c r="B149" s="255"/>
      <c r="C149" s="256"/>
      <c r="D149" s="246" t="s">
        <v>182</v>
      </c>
      <c r="E149" s="257" t="s">
        <v>1</v>
      </c>
      <c r="F149" s="258" t="s">
        <v>85</v>
      </c>
      <c r="G149" s="256"/>
      <c r="H149" s="259">
        <v>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182</v>
      </c>
      <c r="AU149" s="265" t="s">
        <v>83</v>
      </c>
      <c r="AV149" s="14" t="s">
        <v>85</v>
      </c>
      <c r="AW149" s="14" t="s">
        <v>34</v>
      </c>
      <c r="AX149" s="14" t="s">
        <v>83</v>
      </c>
      <c r="AY149" s="265" t="s">
        <v>171</v>
      </c>
    </row>
    <row r="150" s="2" customFormat="1" ht="24.15" customHeight="1">
      <c r="A150" s="38"/>
      <c r="B150" s="39"/>
      <c r="C150" s="267" t="s">
        <v>8</v>
      </c>
      <c r="D150" s="267" t="s">
        <v>284</v>
      </c>
      <c r="E150" s="268" t="s">
        <v>3279</v>
      </c>
      <c r="F150" s="269" t="s">
        <v>3280</v>
      </c>
      <c r="G150" s="270" t="s">
        <v>438</v>
      </c>
      <c r="H150" s="271">
        <v>250</v>
      </c>
      <c r="I150" s="272"/>
      <c r="J150" s="273">
        <f>ROUND(I150*H150,2)</f>
        <v>0</v>
      </c>
      <c r="K150" s="269" t="s">
        <v>1</v>
      </c>
      <c r="L150" s="274"/>
      <c r="M150" s="275" t="s">
        <v>1</v>
      </c>
      <c r="N150" s="276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220</v>
      </c>
      <c r="AT150" s="237" t="s">
        <v>284</v>
      </c>
      <c r="AU150" s="237" t="s">
        <v>83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178</v>
      </c>
      <c r="BM150" s="237" t="s">
        <v>3281</v>
      </c>
    </row>
    <row r="151" s="14" customFormat="1">
      <c r="A151" s="14"/>
      <c r="B151" s="255"/>
      <c r="C151" s="256"/>
      <c r="D151" s="246" t="s">
        <v>182</v>
      </c>
      <c r="E151" s="257" t="s">
        <v>1</v>
      </c>
      <c r="F151" s="258" t="s">
        <v>1720</v>
      </c>
      <c r="G151" s="256"/>
      <c r="H151" s="259">
        <v>250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182</v>
      </c>
      <c r="AU151" s="265" t="s">
        <v>83</v>
      </c>
      <c r="AV151" s="14" t="s">
        <v>85</v>
      </c>
      <c r="AW151" s="14" t="s">
        <v>34</v>
      </c>
      <c r="AX151" s="14" t="s">
        <v>83</v>
      </c>
      <c r="AY151" s="265" t="s">
        <v>171</v>
      </c>
    </row>
    <row r="152" s="2" customFormat="1" ht="37.8" customHeight="1">
      <c r="A152" s="38"/>
      <c r="B152" s="39"/>
      <c r="C152" s="267" t="s">
        <v>251</v>
      </c>
      <c r="D152" s="267" t="s">
        <v>284</v>
      </c>
      <c r="E152" s="268" t="s">
        <v>3282</v>
      </c>
      <c r="F152" s="269" t="s">
        <v>3283</v>
      </c>
      <c r="G152" s="270" t="s">
        <v>438</v>
      </c>
      <c r="H152" s="271">
        <v>100</v>
      </c>
      <c r="I152" s="272"/>
      <c r="J152" s="273">
        <f>ROUND(I152*H152,2)</f>
        <v>0</v>
      </c>
      <c r="K152" s="269" t="s">
        <v>1</v>
      </c>
      <c r="L152" s="274"/>
      <c r="M152" s="275" t="s">
        <v>1</v>
      </c>
      <c r="N152" s="276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220</v>
      </c>
      <c r="AT152" s="237" t="s">
        <v>284</v>
      </c>
      <c r="AU152" s="237" t="s">
        <v>83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178</v>
      </c>
      <c r="BM152" s="237" t="s">
        <v>3284</v>
      </c>
    </row>
    <row r="153" s="14" customFormat="1">
      <c r="A153" s="14"/>
      <c r="B153" s="255"/>
      <c r="C153" s="256"/>
      <c r="D153" s="246" t="s">
        <v>182</v>
      </c>
      <c r="E153" s="257" t="s">
        <v>1</v>
      </c>
      <c r="F153" s="258" t="s">
        <v>813</v>
      </c>
      <c r="G153" s="256"/>
      <c r="H153" s="259">
        <v>100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182</v>
      </c>
      <c r="AU153" s="265" t="s">
        <v>83</v>
      </c>
      <c r="AV153" s="14" t="s">
        <v>85</v>
      </c>
      <c r="AW153" s="14" t="s">
        <v>34</v>
      </c>
      <c r="AX153" s="14" t="s">
        <v>83</v>
      </c>
      <c r="AY153" s="265" t="s">
        <v>171</v>
      </c>
    </row>
    <row r="154" s="2" customFormat="1" ht="33" customHeight="1">
      <c r="A154" s="38"/>
      <c r="B154" s="39"/>
      <c r="C154" s="267" t="s">
        <v>257</v>
      </c>
      <c r="D154" s="267" t="s">
        <v>284</v>
      </c>
      <c r="E154" s="268" t="s">
        <v>3285</v>
      </c>
      <c r="F154" s="269" t="s">
        <v>3286</v>
      </c>
      <c r="G154" s="270" t="s">
        <v>438</v>
      </c>
      <c r="H154" s="271">
        <v>10</v>
      </c>
      <c r="I154" s="272"/>
      <c r="J154" s="273">
        <f>ROUND(I154*H154,2)</f>
        <v>0</v>
      </c>
      <c r="K154" s="269" t="s">
        <v>1</v>
      </c>
      <c r="L154" s="274"/>
      <c r="M154" s="275" t="s">
        <v>1</v>
      </c>
      <c r="N154" s="276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220</v>
      </c>
      <c r="AT154" s="237" t="s">
        <v>284</v>
      </c>
      <c r="AU154" s="237" t="s">
        <v>83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178</v>
      </c>
      <c r="BM154" s="237" t="s">
        <v>3287</v>
      </c>
    </row>
    <row r="155" s="14" customFormat="1">
      <c r="A155" s="14"/>
      <c r="B155" s="255"/>
      <c r="C155" s="256"/>
      <c r="D155" s="246" t="s">
        <v>182</v>
      </c>
      <c r="E155" s="257" t="s">
        <v>1</v>
      </c>
      <c r="F155" s="258" t="s">
        <v>231</v>
      </c>
      <c r="G155" s="256"/>
      <c r="H155" s="259">
        <v>10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182</v>
      </c>
      <c r="AU155" s="265" t="s">
        <v>83</v>
      </c>
      <c r="AV155" s="14" t="s">
        <v>85</v>
      </c>
      <c r="AW155" s="14" t="s">
        <v>34</v>
      </c>
      <c r="AX155" s="14" t="s">
        <v>83</v>
      </c>
      <c r="AY155" s="265" t="s">
        <v>171</v>
      </c>
    </row>
    <row r="156" s="2" customFormat="1" ht="21.75" customHeight="1">
      <c r="A156" s="38"/>
      <c r="B156" s="39"/>
      <c r="C156" s="226" t="s">
        <v>266</v>
      </c>
      <c r="D156" s="226" t="s">
        <v>173</v>
      </c>
      <c r="E156" s="227" t="s">
        <v>3192</v>
      </c>
      <c r="F156" s="228" t="s">
        <v>3193</v>
      </c>
      <c r="G156" s="229" t="s">
        <v>438</v>
      </c>
      <c r="H156" s="230">
        <v>360</v>
      </c>
      <c r="I156" s="231"/>
      <c r="J156" s="232">
        <f>ROUND(I156*H156,2)</f>
        <v>0</v>
      </c>
      <c r="K156" s="228" t="s">
        <v>177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178</v>
      </c>
      <c r="AT156" s="237" t="s">
        <v>173</v>
      </c>
      <c r="AU156" s="237" t="s">
        <v>83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178</v>
      </c>
      <c r="BM156" s="237" t="s">
        <v>3288</v>
      </c>
    </row>
    <row r="157" s="2" customFormat="1">
      <c r="A157" s="38"/>
      <c r="B157" s="39"/>
      <c r="C157" s="40"/>
      <c r="D157" s="239" t="s">
        <v>180</v>
      </c>
      <c r="E157" s="40"/>
      <c r="F157" s="240" t="s">
        <v>3195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180</v>
      </c>
      <c r="AU157" s="17" t="s">
        <v>83</v>
      </c>
    </row>
    <row r="158" s="14" customFormat="1">
      <c r="A158" s="14"/>
      <c r="B158" s="255"/>
      <c r="C158" s="256"/>
      <c r="D158" s="246" t="s">
        <v>182</v>
      </c>
      <c r="E158" s="257" t="s">
        <v>1</v>
      </c>
      <c r="F158" s="258" t="s">
        <v>3289</v>
      </c>
      <c r="G158" s="256"/>
      <c r="H158" s="259">
        <v>360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182</v>
      </c>
      <c r="AU158" s="265" t="s">
        <v>83</v>
      </c>
      <c r="AV158" s="14" t="s">
        <v>85</v>
      </c>
      <c r="AW158" s="14" t="s">
        <v>34</v>
      </c>
      <c r="AX158" s="14" t="s">
        <v>83</v>
      </c>
      <c r="AY158" s="265" t="s">
        <v>171</v>
      </c>
    </row>
    <row r="159" s="2" customFormat="1" ht="16.5" customHeight="1">
      <c r="A159" s="38"/>
      <c r="B159" s="39"/>
      <c r="C159" s="267" t="s">
        <v>272</v>
      </c>
      <c r="D159" s="267" t="s">
        <v>284</v>
      </c>
      <c r="E159" s="268" t="s">
        <v>3290</v>
      </c>
      <c r="F159" s="269" t="s">
        <v>3291</v>
      </c>
      <c r="G159" s="270" t="s">
        <v>1924</v>
      </c>
      <c r="H159" s="271">
        <v>1000</v>
      </c>
      <c r="I159" s="272"/>
      <c r="J159" s="273">
        <f>ROUND(I159*H159,2)</f>
        <v>0</v>
      </c>
      <c r="K159" s="269" t="s">
        <v>1</v>
      </c>
      <c r="L159" s="274"/>
      <c r="M159" s="275" t="s">
        <v>1</v>
      </c>
      <c r="N159" s="276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220</v>
      </c>
      <c r="AT159" s="237" t="s">
        <v>284</v>
      </c>
      <c r="AU159" s="237" t="s">
        <v>83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178</v>
      </c>
      <c r="BM159" s="237" t="s">
        <v>3292</v>
      </c>
    </row>
    <row r="160" s="14" customFormat="1">
      <c r="A160" s="14"/>
      <c r="B160" s="255"/>
      <c r="C160" s="256"/>
      <c r="D160" s="246" t="s">
        <v>182</v>
      </c>
      <c r="E160" s="257" t="s">
        <v>1</v>
      </c>
      <c r="F160" s="258" t="s">
        <v>3126</v>
      </c>
      <c r="G160" s="256"/>
      <c r="H160" s="259">
        <v>1000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182</v>
      </c>
      <c r="AU160" s="265" t="s">
        <v>83</v>
      </c>
      <c r="AV160" s="14" t="s">
        <v>85</v>
      </c>
      <c r="AW160" s="14" t="s">
        <v>34</v>
      </c>
      <c r="AX160" s="14" t="s">
        <v>83</v>
      </c>
      <c r="AY160" s="265" t="s">
        <v>171</v>
      </c>
    </row>
    <row r="161" s="2" customFormat="1" ht="24.15" customHeight="1">
      <c r="A161" s="38"/>
      <c r="B161" s="39"/>
      <c r="C161" s="226" t="s">
        <v>283</v>
      </c>
      <c r="D161" s="226" t="s">
        <v>173</v>
      </c>
      <c r="E161" s="227" t="s">
        <v>3293</v>
      </c>
      <c r="F161" s="228" t="s">
        <v>3294</v>
      </c>
      <c r="G161" s="229" t="s">
        <v>492</v>
      </c>
      <c r="H161" s="230">
        <v>1000</v>
      </c>
      <c r="I161" s="231"/>
      <c r="J161" s="232">
        <f>ROUND(I161*H161,2)</f>
        <v>0</v>
      </c>
      <c r="K161" s="228" t="s">
        <v>177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178</v>
      </c>
      <c r="AT161" s="237" t="s">
        <v>173</v>
      </c>
      <c r="AU161" s="237" t="s">
        <v>83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178</v>
      </c>
      <c r="BM161" s="237" t="s">
        <v>3295</v>
      </c>
    </row>
    <row r="162" s="2" customFormat="1">
      <c r="A162" s="38"/>
      <c r="B162" s="39"/>
      <c r="C162" s="40"/>
      <c r="D162" s="239" t="s">
        <v>180</v>
      </c>
      <c r="E162" s="40"/>
      <c r="F162" s="240" t="s">
        <v>3296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180</v>
      </c>
      <c r="AU162" s="17" t="s">
        <v>83</v>
      </c>
    </row>
    <row r="163" s="14" customFormat="1">
      <c r="A163" s="14"/>
      <c r="B163" s="255"/>
      <c r="C163" s="256"/>
      <c r="D163" s="246" t="s">
        <v>182</v>
      </c>
      <c r="E163" s="257" t="s">
        <v>1</v>
      </c>
      <c r="F163" s="258" t="s">
        <v>3126</v>
      </c>
      <c r="G163" s="256"/>
      <c r="H163" s="259">
        <v>1000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182</v>
      </c>
      <c r="AU163" s="265" t="s">
        <v>83</v>
      </c>
      <c r="AV163" s="14" t="s">
        <v>85</v>
      </c>
      <c r="AW163" s="14" t="s">
        <v>34</v>
      </c>
      <c r="AX163" s="14" t="s">
        <v>83</v>
      </c>
      <c r="AY163" s="265" t="s">
        <v>171</v>
      </c>
    </row>
    <row r="164" s="2" customFormat="1" ht="24.15" customHeight="1">
      <c r="A164" s="38"/>
      <c r="B164" s="39"/>
      <c r="C164" s="267" t="s">
        <v>289</v>
      </c>
      <c r="D164" s="267" t="s">
        <v>284</v>
      </c>
      <c r="E164" s="268" t="s">
        <v>3297</v>
      </c>
      <c r="F164" s="269" t="s">
        <v>3298</v>
      </c>
      <c r="G164" s="270" t="s">
        <v>438</v>
      </c>
      <c r="H164" s="271">
        <v>8</v>
      </c>
      <c r="I164" s="272"/>
      <c r="J164" s="273">
        <f>ROUND(I164*H164,2)</f>
        <v>0</v>
      </c>
      <c r="K164" s="269" t="s">
        <v>1</v>
      </c>
      <c r="L164" s="274"/>
      <c r="M164" s="275" t="s">
        <v>1</v>
      </c>
      <c r="N164" s="276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3001</v>
      </c>
      <c r="AT164" s="237" t="s">
        <v>284</v>
      </c>
      <c r="AU164" s="237" t="s">
        <v>83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3001</v>
      </c>
      <c r="BM164" s="237" t="s">
        <v>3299</v>
      </c>
    </row>
    <row r="165" s="14" customFormat="1">
      <c r="A165" s="14"/>
      <c r="B165" s="255"/>
      <c r="C165" s="256"/>
      <c r="D165" s="246" t="s">
        <v>182</v>
      </c>
      <c r="E165" s="257" t="s">
        <v>1</v>
      </c>
      <c r="F165" s="258" t="s">
        <v>220</v>
      </c>
      <c r="G165" s="256"/>
      <c r="H165" s="259">
        <v>8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182</v>
      </c>
      <c r="AU165" s="265" t="s">
        <v>83</v>
      </c>
      <c r="AV165" s="14" t="s">
        <v>85</v>
      </c>
      <c r="AW165" s="14" t="s">
        <v>34</v>
      </c>
      <c r="AX165" s="14" t="s">
        <v>83</v>
      </c>
      <c r="AY165" s="265" t="s">
        <v>171</v>
      </c>
    </row>
    <row r="166" s="2" customFormat="1" ht="24.15" customHeight="1">
      <c r="A166" s="38"/>
      <c r="B166" s="39"/>
      <c r="C166" s="226" t="s">
        <v>299</v>
      </c>
      <c r="D166" s="226" t="s">
        <v>173</v>
      </c>
      <c r="E166" s="227" t="s">
        <v>3081</v>
      </c>
      <c r="F166" s="228" t="s">
        <v>3082</v>
      </c>
      <c r="G166" s="229" t="s">
        <v>438</v>
      </c>
      <c r="H166" s="230">
        <v>8</v>
      </c>
      <c r="I166" s="231"/>
      <c r="J166" s="232">
        <f>ROUND(I166*H166,2)</f>
        <v>0</v>
      </c>
      <c r="K166" s="228" t="s">
        <v>177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3001</v>
      </c>
      <c r="AT166" s="237" t="s">
        <v>173</v>
      </c>
      <c r="AU166" s="237" t="s">
        <v>83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3001</v>
      </c>
      <c r="BM166" s="237" t="s">
        <v>3300</v>
      </c>
    </row>
    <row r="167" s="2" customFormat="1">
      <c r="A167" s="38"/>
      <c r="B167" s="39"/>
      <c r="C167" s="40"/>
      <c r="D167" s="239" t="s">
        <v>180</v>
      </c>
      <c r="E167" s="40"/>
      <c r="F167" s="240" t="s">
        <v>3084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180</v>
      </c>
      <c r="AU167" s="17" t="s">
        <v>83</v>
      </c>
    </row>
    <row r="168" s="14" customFormat="1">
      <c r="A168" s="14"/>
      <c r="B168" s="255"/>
      <c r="C168" s="256"/>
      <c r="D168" s="246" t="s">
        <v>182</v>
      </c>
      <c r="E168" s="257" t="s">
        <v>1</v>
      </c>
      <c r="F168" s="258" t="s">
        <v>220</v>
      </c>
      <c r="G168" s="256"/>
      <c r="H168" s="259">
        <v>8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182</v>
      </c>
      <c r="AU168" s="265" t="s">
        <v>83</v>
      </c>
      <c r="AV168" s="14" t="s">
        <v>85</v>
      </c>
      <c r="AW168" s="14" t="s">
        <v>34</v>
      </c>
      <c r="AX168" s="14" t="s">
        <v>83</v>
      </c>
      <c r="AY168" s="265" t="s">
        <v>171</v>
      </c>
    </row>
    <row r="169" s="2" customFormat="1" ht="21.75" customHeight="1">
      <c r="A169" s="38"/>
      <c r="B169" s="39"/>
      <c r="C169" s="226" t="s">
        <v>307</v>
      </c>
      <c r="D169" s="226" t="s">
        <v>173</v>
      </c>
      <c r="E169" s="227" t="s">
        <v>3301</v>
      </c>
      <c r="F169" s="228" t="s">
        <v>3302</v>
      </c>
      <c r="G169" s="229" t="s">
        <v>492</v>
      </c>
      <c r="H169" s="230">
        <v>2</v>
      </c>
      <c r="I169" s="231"/>
      <c r="J169" s="232">
        <f>ROUND(I169*H169,2)</f>
        <v>0</v>
      </c>
      <c r="K169" s="228" t="s">
        <v>177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3001</v>
      </c>
      <c r="AT169" s="237" t="s">
        <v>173</v>
      </c>
      <c r="AU169" s="237" t="s">
        <v>83</v>
      </c>
      <c r="AY169" s="17" t="s">
        <v>171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3001</v>
      </c>
      <c r="BM169" s="237" t="s">
        <v>3303</v>
      </c>
    </row>
    <row r="170" s="2" customFormat="1">
      <c r="A170" s="38"/>
      <c r="B170" s="39"/>
      <c r="C170" s="40"/>
      <c r="D170" s="239" t="s">
        <v>180</v>
      </c>
      <c r="E170" s="40"/>
      <c r="F170" s="240" t="s">
        <v>3304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180</v>
      </c>
      <c r="AU170" s="17" t="s">
        <v>83</v>
      </c>
    </row>
    <row r="171" s="14" customFormat="1">
      <c r="A171" s="14"/>
      <c r="B171" s="255"/>
      <c r="C171" s="256"/>
      <c r="D171" s="246" t="s">
        <v>182</v>
      </c>
      <c r="E171" s="257" t="s">
        <v>1</v>
      </c>
      <c r="F171" s="258" t="s">
        <v>85</v>
      </c>
      <c r="G171" s="256"/>
      <c r="H171" s="259">
        <v>2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182</v>
      </c>
      <c r="AU171" s="265" t="s">
        <v>83</v>
      </c>
      <c r="AV171" s="14" t="s">
        <v>85</v>
      </c>
      <c r="AW171" s="14" t="s">
        <v>34</v>
      </c>
      <c r="AX171" s="14" t="s">
        <v>83</v>
      </c>
      <c r="AY171" s="265" t="s">
        <v>171</v>
      </c>
    </row>
    <row r="172" s="2" customFormat="1" ht="24.15" customHeight="1">
      <c r="A172" s="38"/>
      <c r="B172" s="39"/>
      <c r="C172" s="226" t="s">
        <v>7</v>
      </c>
      <c r="D172" s="226" t="s">
        <v>173</v>
      </c>
      <c r="E172" s="227" t="s">
        <v>3305</v>
      </c>
      <c r="F172" s="228" t="s">
        <v>3306</v>
      </c>
      <c r="G172" s="229" t="s">
        <v>492</v>
      </c>
      <c r="H172" s="230">
        <v>10</v>
      </c>
      <c r="I172" s="231"/>
      <c r="J172" s="232">
        <f>ROUND(I172*H172,2)</f>
        <v>0</v>
      </c>
      <c r="K172" s="228" t="s">
        <v>177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3001</v>
      </c>
      <c r="AT172" s="237" t="s">
        <v>173</v>
      </c>
      <c r="AU172" s="237" t="s">
        <v>83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3001</v>
      </c>
      <c r="BM172" s="237" t="s">
        <v>3307</v>
      </c>
    </row>
    <row r="173" s="2" customFormat="1">
      <c r="A173" s="38"/>
      <c r="B173" s="39"/>
      <c r="C173" s="40"/>
      <c r="D173" s="239" t="s">
        <v>180</v>
      </c>
      <c r="E173" s="40"/>
      <c r="F173" s="240" t="s">
        <v>3308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180</v>
      </c>
      <c r="AU173" s="17" t="s">
        <v>83</v>
      </c>
    </row>
    <row r="174" s="14" customFormat="1">
      <c r="A174" s="14"/>
      <c r="B174" s="255"/>
      <c r="C174" s="256"/>
      <c r="D174" s="246" t="s">
        <v>182</v>
      </c>
      <c r="E174" s="257" t="s">
        <v>1</v>
      </c>
      <c r="F174" s="258" t="s">
        <v>231</v>
      </c>
      <c r="G174" s="256"/>
      <c r="H174" s="259">
        <v>10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182</v>
      </c>
      <c r="AU174" s="265" t="s">
        <v>83</v>
      </c>
      <c r="AV174" s="14" t="s">
        <v>85</v>
      </c>
      <c r="AW174" s="14" t="s">
        <v>34</v>
      </c>
      <c r="AX174" s="14" t="s">
        <v>83</v>
      </c>
      <c r="AY174" s="265" t="s">
        <v>171</v>
      </c>
    </row>
    <row r="175" s="2" customFormat="1" ht="16.5" customHeight="1">
      <c r="A175" s="38"/>
      <c r="B175" s="39"/>
      <c r="C175" s="226" t="s">
        <v>321</v>
      </c>
      <c r="D175" s="226" t="s">
        <v>173</v>
      </c>
      <c r="E175" s="227" t="s">
        <v>3309</v>
      </c>
      <c r="F175" s="228" t="s">
        <v>3310</v>
      </c>
      <c r="G175" s="229" t="s">
        <v>492</v>
      </c>
      <c r="H175" s="230">
        <v>1</v>
      </c>
      <c r="I175" s="231"/>
      <c r="J175" s="232">
        <f>ROUND(I175*H175,2)</f>
        <v>0</v>
      </c>
      <c r="K175" s="228" t="s">
        <v>177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3001</v>
      </c>
      <c r="AT175" s="237" t="s">
        <v>173</v>
      </c>
      <c r="AU175" s="237" t="s">
        <v>83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3001</v>
      </c>
      <c r="BM175" s="237" t="s">
        <v>3311</v>
      </c>
    </row>
    <row r="176" s="2" customFormat="1">
      <c r="A176" s="38"/>
      <c r="B176" s="39"/>
      <c r="C176" s="40"/>
      <c r="D176" s="239" t="s">
        <v>180</v>
      </c>
      <c r="E176" s="40"/>
      <c r="F176" s="240" t="s">
        <v>3312</v>
      </c>
      <c r="G176" s="40"/>
      <c r="H176" s="40"/>
      <c r="I176" s="241"/>
      <c r="J176" s="40"/>
      <c r="K176" s="40"/>
      <c r="L176" s="44"/>
      <c r="M176" s="242"/>
      <c r="N176" s="243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180</v>
      </c>
      <c r="AU176" s="17" t="s">
        <v>83</v>
      </c>
    </row>
    <row r="177" s="14" customFormat="1">
      <c r="A177" s="14"/>
      <c r="B177" s="255"/>
      <c r="C177" s="256"/>
      <c r="D177" s="246" t="s">
        <v>182</v>
      </c>
      <c r="E177" s="257" t="s">
        <v>1</v>
      </c>
      <c r="F177" s="258" t="s">
        <v>83</v>
      </c>
      <c r="G177" s="256"/>
      <c r="H177" s="259">
        <v>1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182</v>
      </c>
      <c r="AU177" s="265" t="s">
        <v>83</v>
      </c>
      <c r="AV177" s="14" t="s">
        <v>85</v>
      </c>
      <c r="AW177" s="14" t="s">
        <v>34</v>
      </c>
      <c r="AX177" s="14" t="s">
        <v>83</v>
      </c>
      <c r="AY177" s="265" t="s">
        <v>171</v>
      </c>
    </row>
    <row r="178" s="2" customFormat="1" ht="16.5" customHeight="1">
      <c r="A178" s="38"/>
      <c r="B178" s="39"/>
      <c r="C178" s="226" t="s">
        <v>326</v>
      </c>
      <c r="D178" s="226" t="s">
        <v>173</v>
      </c>
      <c r="E178" s="227" t="s">
        <v>3313</v>
      </c>
      <c r="F178" s="228" t="s">
        <v>3314</v>
      </c>
      <c r="G178" s="229" t="s">
        <v>492</v>
      </c>
      <c r="H178" s="230">
        <v>10</v>
      </c>
      <c r="I178" s="231"/>
      <c r="J178" s="232">
        <f>ROUND(I178*H178,2)</f>
        <v>0</v>
      </c>
      <c r="K178" s="228" t="s">
        <v>177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3001</v>
      </c>
      <c r="AT178" s="237" t="s">
        <v>173</v>
      </c>
      <c r="AU178" s="237" t="s">
        <v>83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3001</v>
      </c>
      <c r="BM178" s="237" t="s">
        <v>3315</v>
      </c>
    </row>
    <row r="179" s="2" customFormat="1">
      <c r="A179" s="38"/>
      <c r="B179" s="39"/>
      <c r="C179" s="40"/>
      <c r="D179" s="239" t="s">
        <v>180</v>
      </c>
      <c r="E179" s="40"/>
      <c r="F179" s="240" t="s">
        <v>3316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180</v>
      </c>
      <c r="AU179" s="17" t="s">
        <v>83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231</v>
      </c>
      <c r="G180" s="256"/>
      <c r="H180" s="259">
        <v>10</v>
      </c>
      <c r="I180" s="260"/>
      <c r="J180" s="256"/>
      <c r="K180" s="256"/>
      <c r="L180" s="261"/>
      <c r="M180" s="278"/>
      <c r="N180" s="279"/>
      <c r="O180" s="279"/>
      <c r="P180" s="279"/>
      <c r="Q180" s="279"/>
      <c r="R180" s="279"/>
      <c r="S180" s="279"/>
      <c r="T180" s="28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83</v>
      </c>
      <c r="AV180" s="14" t="s">
        <v>85</v>
      </c>
      <c r="AW180" s="14" t="s">
        <v>34</v>
      </c>
      <c r="AX180" s="14" t="s">
        <v>83</v>
      </c>
      <c r="AY180" s="265" t="s">
        <v>171</v>
      </c>
    </row>
    <row r="181" s="2" customFormat="1" ht="6.96" customHeight="1">
      <c r="A181" s="38"/>
      <c r="B181" s="66"/>
      <c r="C181" s="67"/>
      <c r="D181" s="67"/>
      <c r="E181" s="67"/>
      <c r="F181" s="67"/>
      <c r="G181" s="67"/>
      <c r="H181" s="67"/>
      <c r="I181" s="67"/>
      <c r="J181" s="67"/>
      <c r="K181" s="67"/>
      <c r="L181" s="44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sheetProtection sheet="1" autoFilter="0" formatColumns="0" formatRows="0" objects="1" scenarios="1" spinCount="100000" saltValue="uUPby7D6QXWDFr1q4Z5eV2G+W8AmME71xSdL/QHPy0LIVi7PaEEPfNYY39W4Rw4rr9nilx+5wSq4GQqkjPhjmQ==" hashValue="uO2HuwXfgbkLOJJ7bKdDa+Bme0AQQtiFuODangcOODXeOVI14VROJ48oiEcuhumTf1yYLz8Hudm+Mb55ygDXAQ==" algorithmName="SHA-512" password="CC35"/>
  <autoFilter ref="C120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hyperlinks>
    <hyperlink ref="F126" r:id="rId1" display="https://podminky.urs.cz/item/CS_URS_2025_01/742210151"/>
    <hyperlink ref="F133" r:id="rId2" display="https://podminky.urs.cz/item/CS_URS_2025_01/742210131"/>
    <hyperlink ref="F138" r:id="rId3" display="https://podminky.urs.cz/item/CS_URS_2025_01/742210121"/>
    <hyperlink ref="F143" r:id="rId4" display="https://podminky.urs.cz/item/CS_URS_2025_01/742210261"/>
    <hyperlink ref="F148" r:id="rId5" display="https://podminky.urs.cz/item/CS_URS_2025_01/742210301"/>
    <hyperlink ref="F157" r:id="rId6" display="https://podminky.urs.cz/item/CS_URS_2025_01/742121001"/>
    <hyperlink ref="F162" r:id="rId7" display="https://podminky.urs.cz/item/CS_URS_2025_01/742111001"/>
    <hyperlink ref="F167" r:id="rId8" display="https://podminky.urs.cz/item/CS_URS_2025_01/742110002"/>
    <hyperlink ref="F170" r:id="rId9" display="https://podminky.urs.cz/item/CS_URS_2025_01/742210251"/>
    <hyperlink ref="F173" r:id="rId10" display="https://podminky.urs.cz/item/CS_URS_2025_01/742210421"/>
    <hyperlink ref="F176" r:id="rId11" display="https://podminky.urs.cz/item/CS_URS_2025_01/742210503"/>
    <hyperlink ref="F179" r:id="rId12" display="https://podminky.urs.cz/item/CS_URS_2025_01/7422105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3317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3318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ROUND((SUM(BE127:BE433)),  2)</f>
        <v>0</v>
      </c>
      <c r="G33" s="38"/>
      <c r="H33" s="38"/>
      <c r="I33" s="164">
        <v>0.20999999999999999</v>
      </c>
      <c r="J33" s="163">
        <f>ROUND(((SUM(BE127:BE433))*I33),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ROUND((SUM(BF127:BF433)),  2)</f>
        <v>0</v>
      </c>
      <c r="G34" s="38"/>
      <c r="H34" s="38"/>
      <c r="I34" s="164">
        <v>0.12</v>
      </c>
      <c r="J34" s="163">
        <f>ROUND(((SUM(BF127:BF433))*I34),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ROUND((SUM(BG127:BG433)),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ROUND((SUM(BH127:BH433)),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ROUND((SUM(BI127:BI433)),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D2.013 -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Děčín</v>
      </c>
      <c r="G89" s="40"/>
      <c r="H89" s="40"/>
      <c r="I89" s="32" t="s">
        <v>22</v>
      </c>
      <c r="J89" s="79" t="str">
        <f>IF(J12="","",J12)</f>
        <v>24. 6. 2025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Krajská zdravotní, a.s., Ústí nad Labem</v>
      </c>
      <c r="G91" s="40"/>
      <c r="H91" s="40"/>
      <c r="I91" s="32" t="s">
        <v>30</v>
      </c>
      <c r="J91" s="36" t="str">
        <f>E21</f>
        <v>PENTA PROJEKT s.r.o., Jihlava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Ing. Avuk, Krejčí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118</v>
      </c>
      <c r="D94" s="185"/>
      <c r="E94" s="185"/>
      <c r="F94" s="185"/>
      <c r="G94" s="185"/>
      <c r="H94" s="185"/>
      <c r="I94" s="185"/>
      <c r="J94" s="186" t="s">
        <v>119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120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8"/>
      <c r="C97" s="189"/>
      <c r="D97" s="190" t="s">
        <v>122</v>
      </c>
      <c r="E97" s="191"/>
      <c r="F97" s="191"/>
      <c r="G97" s="191"/>
      <c r="H97" s="191"/>
      <c r="I97" s="191"/>
      <c r="J97" s="192">
        <f>J128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123</v>
      </c>
      <c r="E98" s="196"/>
      <c r="F98" s="196"/>
      <c r="G98" s="196"/>
      <c r="H98" s="196"/>
      <c r="I98" s="196"/>
      <c r="J98" s="197">
        <f>J129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3319</v>
      </c>
      <c r="E99" s="196"/>
      <c r="F99" s="196"/>
      <c r="G99" s="196"/>
      <c r="H99" s="196"/>
      <c r="I99" s="196"/>
      <c r="J99" s="197">
        <f>J222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3320</v>
      </c>
      <c r="E100" s="196"/>
      <c r="F100" s="196"/>
      <c r="G100" s="196"/>
      <c r="H100" s="196"/>
      <c r="I100" s="196"/>
      <c r="J100" s="197">
        <f>J248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3321</v>
      </c>
      <c r="E101" s="196"/>
      <c r="F101" s="196"/>
      <c r="G101" s="196"/>
      <c r="H101" s="196"/>
      <c r="I101" s="196"/>
      <c r="J101" s="197">
        <f>J266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127</v>
      </c>
      <c r="E102" s="196"/>
      <c r="F102" s="196"/>
      <c r="G102" s="196"/>
      <c r="H102" s="196"/>
      <c r="I102" s="196"/>
      <c r="J102" s="197">
        <f>J323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3322</v>
      </c>
      <c r="E103" s="196"/>
      <c r="F103" s="196"/>
      <c r="G103" s="196"/>
      <c r="H103" s="196"/>
      <c r="I103" s="196"/>
      <c r="J103" s="197">
        <f>J338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131</v>
      </c>
      <c r="E104" s="196"/>
      <c r="F104" s="196"/>
      <c r="G104" s="196"/>
      <c r="H104" s="196"/>
      <c r="I104" s="196"/>
      <c r="J104" s="197">
        <f>J394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4"/>
      <c r="C105" s="133"/>
      <c r="D105" s="195" t="s">
        <v>3323</v>
      </c>
      <c r="E105" s="196"/>
      <c r="F105" s="196"/>
      <c r="G105" s="196"/>
      <c r="H105" s="196"/>
      <c r="I105" s="196"/>
      <c r="J105" s="197">
        <f>J395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4"/>
      <c r="C106" s="133"/>
      <c r="D106" s="195" t="s">
        <v>3324</v>
      </c>
      <c r="E106" s="196"/>
      <c r="F106" s="196"/>
      <c r="G106" s="196"/>
      <c r="H106" s="196"/>
      <c r="I106" s="196"/>
      <c r="J106" s="197">
        <f>J414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4"/>
      <c r="C107" s="133"/>
      <c r="D107" s="195" t="s">
        <v>135</v>
      </c>
      <c r="E107" s="196"/>
      <c r="F107" s="196"/>
      <c r="G107" s="196"/>
      <c r="H107" s="196"/>
      <c r="I107" s="196"/>
      <c r="J107" s="197">
        <f>J420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156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83" t="str">
        <f>E7</f>
        <v>OBJEKT E 1.PP+1.NP ETAPA 2 - stavební úpravy, Krajská zdravotní, a.s. – Nemocnice Děčín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113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D2.013 - Zpevněné plochy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Děčín</v>
      </c>
      <c r="G121" s="40"/>
      <c r="H121" s="40"/>
      <c r="I121" s="32" t="s">
        <v>22</v>
      </c>
      <c r="J121" s="79" t="str">
        <f>IF(J12="","",J12)</f>
        <v>24. 6. 2025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Krajská zdravotní, a.s., Ústí nad Labem</v>
      </c>
      <c r="G123" s="40"/>
      <c r="H123" s="40"/>
      <c r="I123" s="32" t="s">
        <v>30</v>
      </c>
      <c r="J123" s="36" t="str">
        <f>E21</f>
        <v>PENTA PROJEKT s.r.o., Jihlava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>Ing. Avuk, Krejčí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157</v>
      </c>
      <c r="D126" s="202" t="s">
        <v>61</v>
      </c>
      <c r="E126" s="202" t="s">
        <v>57</v>
      </c>
      <c r="F126" s="202" t="s">
        <v>58</v>
      </c>
      <c r="G126" s="202" t="s">
        <v>158</v>
      </c>
      <c r="H126" s="202" t="s">
        <v>159</v>
      </c>
      <c r="I126" s="202" t="s">
        <v>160</v>
      </c>
      <c r="J126" s="202" t="s">
        <v>119</v>
      </c>
      <c r="K126" s="203" t="s">
        <v>161</v>
      </c>
      <c r="L126" s="204"/>
      <c r="M126" s="100" t="s">
        <v>1</v>
      </c>
      <c r="N126" s="101" t="s">
        <v>40</v>
      </c>
      <c r="O126" s="101" t="s">
        <v>162</v>
      </c>
      <c r="P126" s="101" t="s">
        <v>163</v>
      </c>
      <c r="Q126" s="101" t="s">
        <v>164</v>
      </c>
      <c r="R126" s="101" t="s">
        <v>165</v>
      </c>
      <c r="S126" s="101" t="s">
        <v>166</v>
      </c>
      <c r="T126" s="102" t="s">
        <v>167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168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</f>
        <v>0</v>
      </c>
      <c r="Q127" s="104"/>
      <c r="R127" s="207">
        <f>R128</f>
        <v>18.64631292</v>
      </c>
      <c r="S127" s="104"/>
      <c r="T127" s="208">
        <f>T128</f>
        <v>38.640000000000001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121</v>
      </c>
      <c r="BK127" s="209">
        <f>BK128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169</v>
      </c>
      <c r="F128" s="213" t="s">
        <v>170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P129+P222+P248+P266+P323+P338+P394</f>
        <v>0</v>
      </c>
      <c r="Q128" s="218"/>
      <c r="R128" s="219">
        <f>R129+R222+R248+R266+R323+R338+R394</f>
        <v>18.64631292</v>
      </c>
      <c r="S128" s="218"/>
      <c r="T128" s="220">
        <f>T129+T222+T248+T266+T323+T338+T394</f>
        <v>38.640000000000001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171</v>
      </c>
      <c r="BK128" s="223">
        <f>BK129+BK222+BK248+BK266+BK323+BK338+BK394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172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SUM(P130:P221)</f>
        <v>0</v>
      </c>
      <c r="Q129" s="218"/>
      <c r="R129" s="219">
        <f>SUM(R130:R221)</f>
        <v>3.132231</v>
      </c>
      <c r="S129" s="218"/>
      <c r="T129" s="220">
        <f>SUM(T130:T221)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171</v>
      </c>
      <c r="BK129" s="223">
        <f>SUM(BK130:BK221)</f>
        <v>0</v>
      </c>
    </row>
    <row r="130" s="2" customFormat="1" ht="33" customHeight="1">
      <c r="A130" s="38"/>
      <c r="B130" s="39"/>
      <c r="C130" s="226" t="s">
        <v>83</v>
      </c>
      <c r="D130" s="226" t="s">
        <v>173</v>
      </c>
      <c r="E130" s="227" t="s">
        <v>3325</v>
      </c>
      <c r="F130" s="228" t="s">
        <v>3326</v>
      </c>
      <c r="G130" s="229" t="s">
        <v>176</v>
      </c>
      <c r="H130" s="230">
        <v>1.8</v>
      </c>
      <c r="I130" s="231"/>
      <c r="J130" s="232">
        <f>ROUND(I130*H130,2)</f>
        <v>0</v>
      </c>
      <c r="K130" s="228" t="s">
        <v>177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178</v>
      </c>
      <c r="AT130" s="237" t="s">
        <v>173</v>
      </c>
      <c r="AU130" s="237" t="s">
        <v>85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178</v>
      </c>
      <c r="BM130" s="237" t="s">
        <v>3327</v>
      </c>
    </row>
    <row r="131" s="2" customFormat="1">
      <c r="A131" s="38"/>
      <c r="B131" s="39"/>
      <c r="C131" s="40"/>
      <c r="D131" s="239" t="s">
        <v>180</v>
      </c>
      <c r="E131" s="40"/>
      <c r="F131" s="240" t="s">
        <v>3328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180</v>
      </c>
      <c r="AU131" s="17" t="s">
        <v>85</v>
      </c>
    </row>
    <row r="132" s="13" customFormat="1">
      <c r="A132" s="13"/>
      <c r="B132" s="244"/>
      <c r="C132" s="245"/>
      <c r="D132" s="246" t="s">
        <v>182</v>
      </c>
      <c r="E132" s="247" t="s">
        <v>1</v>
      </c>
      <c r="F132" s="248" t="s">
        <v>3329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182</v>
      </c>
      <c r="AU132" s="254" t="s">
        <v>85</v>
      </c>
      <c r="AV132" s="13" t="s">
        <v>83</v>
      </c>
      <c r="AW132" s="13" t="s">
        <v>34</v>
      </c>
      <c r="AX132" s="13" t="s">
        <v>76</v>
      </c>
      <c r="AY132" s="254" t="s">
        <v>171</v>
      </c>
    </row>
    <row r="133" s="13" customFormat="1">
      <c r="A133" s="13"/>
      <c r="B133" s="244"/>
      <c r="C133" s="245"/>
      <c r="D133" s="246" t="s">
        <v>182</v>
      </c>
      <c r="E133" s="247" t="s">
        <v>1</v>
      </c>
      <c r="F133" s="248" t="s">
        <v>184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182</v>
      </c>
      <c r="AU133" s="254" t="s">
        <v>85</v>
      </c>
      <c r="AV133" s="13" t="s">
        <v>83</v>
      </c>
      <c r="AW133" s="13" t="s">
        <v>34</v>
      </c>
      <c r="AX133" s="13" t="s">
        <v>76</v>
      </c>
      <c r="AY133" s="254" t="s">
        <v>171</v>
      </c>
    </row>
    <row r="134" s="13" customFormat="1">
      <c r="A134" s="13"/>
      <c r="B134" s="244"/>
      <c r="C134" s="245"/>
      <c r="D134" s="246" t="s">
        <v>182</v>
      </c>
      <c r="E134" s="247" t="s">
        <v>1</v>
      </c>
      <c r="F134" s="248" t="s">
        <v>3330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182</v>
      </c>
      <c r="AU134" s="254" t="s">
        <v>85</v>
      </c>
      <c r="AV134" s="13" t="s">
        <v>83</v>
      </c>
      <c r="AW134" s="13" t="s">
        <v>34</v>
      </c>
      <c r="AX134" s="13" t="s">
        <v>76</v>
      </c>
      <c r="AY134" s="254" t="s">
        <v>171</v>
      </c>
    </row>
    <row r="135" s="13" customFormat="1">
      <c r="A135" s="13"/>
      <c r="B135" s="244"/>
      <c r="C135" s="245"/>
      <c r="D135" s="246" t="s">
        <v>182</v>
      </c>
      <c r="E135" s="247" t="s">
        <v>1</v>
      </c>
      <c r="F135" s="248" t="s">
        <v>184</v>
      </c>
      <c r="G135" s="245"/>
      <c r="H135" s="247" t="s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4" t="s">
        <v>182</v>
      </c>
      <c r="AU135" s="254" t="s">
        <v>85</v>
      </c>
      <c r="AV135" s="13" t="s">
        <v>83</v>
      </c>
      <c r="AW135" s="13" t="s">
        <v>34</v>
      </c>
      <c r="AX135" s="13" t="s">
        <v>76</v>
      </c>
      <c r="AY135" s="254" t="s">
        <v>171</v>
      </c>
    </row>
    <row r="136" s="14" customFormat="1">
      <c r="A136" s="14"/>
      <c r="B136" s="255"/>
      <c r="C136" s="256"/>
      <c r="D136" s="246" t="s">
        <v>182</v>
      </c>
      <c r="E136" s="257" t="s">
        <v>1</v>
      </c>
      <c r="F136" s="258" t="s">
        <v>3331</v>
      </c>
      <c r="G136" s="256"/>
      <c r="H136" s="259">
        <v>1.7999999999999998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182</v>
      </c>
      <c r="AU136" s="265" t="s">
        <v>85</v>
      </c>
      <c r="AV136" s="14" t="s">
        <v>85</v>
      </c>
      <c r="AW136" s="14" t="s">
        <v>34</v>
      </c>
      <c r="AX136" s="14" t="s">
        <v>76</v>
      </c>
      <c r="AY136" s="265" t="s">
        <v>171</v>
      </c>
    </row>
    <row r="137" s="2" customFormat="1" ht="33" customHeight="1">
      <c r="A137" s="38"/>
      <c r="B137" s="39"/>
      <c r="C137" s="226" t="s">
        <v>85</v>
      </c>
      <c r="D137" s="226" t="s">
        <v>173</v>
      </c>
      <c r="E137" s="227" t="s">
        <v>3332</v>
      </c>
      <c r="F137" s="228" t="s">
        <v>3333</v>
      </c>
      <c r="G137" s="229" t="s">
        <v>176</v>
      </c>
      <c r="H137" s="230">
        <v>1.8</v>
      </c>
      <c r="I137" s="231"/>
      <c r="J137" s="232">
        <f>ROUND(I137*H137,2)</f>
        <v>0</v>
      </c>
      <c r="K137" s="228" t="s">
        <v>177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178</v>
      </c>
      <c r="AT137" s="237" t="s">
        <v>173</v>
      </c>
      <c r="AU137" s="237" t="s">
        <v>85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178</v>
      </c>
      <c r="BM137" s="237" t="s">
        <v>3334</v>
      </c>
    </row>
    <row r="138" s="2" customFormat="1">
      <c r="A138" s="38"/>
      <c r="B138" s="39"/>
      <c r="C138" s="40"/>
      <c r="D138" s="239" t="s">
        <v>180</v>
      </c>
      <c r="E138" s="40"/>
      <c r="F138" s="240" t="s">
        <v>3335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180</v>
      </c>
      <c r="AU138" s="17" t="s">
        <v>85</v>
      </c>
    </row>
    <row r="139" s="13" customFormat="1">
      <c r="A139" s="13"/>
      <c r="B139" s="244"/>
      <c r="C139" s="245"/>
      <c r="D139" s="246" t="s">
        <v>182</v>
      </c>
      <c r="E139" s="247" t="s">
        <v>1</v>
      </c>
      <c r="F139" s="248" t="s">
        <v>3329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182</v>
      </c>
      <c r="AU139" s="254" t="s">
        <v>85</v>
      </c>
      <c r="AV139" s="13" t="s">
        <v>83</v>
      </c>
      <c r="AW139" s="13" t="s">
        <v>34</v>
      </c>
      <c r="AX139" s="13" t="s">
        <v>76</v>
      </c>
      <c r="AY139" s="254" t="s">
        <v>171</v>
      </c>
    </row>
    <row r="140" s="13" customFormat="1">
      <c r="A140" s="13"/>
      <c r="B140" s="244"/>
      <c r="C140" s="245"/>
      <c r="D140" s="246" t="s">
        <v>182</v>
      </c>
      <c r="E140" s="247" t="s">
        <v>1</v>
      </c>
      <c r="F140" s="248" t="s">
        <v>184</v>
      </c>
      <c r="G140" s="245"/>
      <c r="H140" s="247" t="s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182</v>
      </c>
      <c r="AU140" s="254" t="s">
        <v>85</v>
      </c>
      <c r="AV140" s="13" t="s">
        <v>83</v>
      </c>
      <c r="AW140" s="13" t="s">
        <v>34</v>
      </c>
      <c r="AX140" s="13" t="s">
        <v>76</v>
      </c>
      <c r="AY140" s="254" t="s">
        <v>171</v>
      </c>
    </row>
    <row r="141" s="13" customFormat="1">
      <c r="A141" s="13"/>
      <c r="B141" s="244"/>
      <c r="C141" s="245"/>
      <c r="D141" s="246" t="s">
        <v>182</v>
      </c>
      <c r="E141" s="247" t="s">
        <v>1</v>
      </c>
      <c r="F141" s="248" t="s">
        <v>3330</v>
      </c>
      <c r="G141" s="245"/>
      <c r="H141" s="247" t="s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182</v>
      </c>
      <c r="AU141" s="254" t="s">
        <v>85</v>
      </c>
      <c r="AV141" s="13" t="s">
        <v>83</v>
      </c>
      <c r="AW141" s="13" t="s">
        <v>34</v>
      </c>
      <c r="AX141" s="13" t="s">
        <v>76</v>
      </c>
      <c r="AY141" s="254" t="s">
        <v>171</v>
      </c>
    </row>
    <row r="142" s="13" customFormat="1">
      <c r="A142" s="13"/>
      <c r="B142" s="244"/>
      <c r="C142" s="245"/>
      <c r="D142" s="246" t="s">
        <v>182</v>
      </c>
      <c r="E142" s="247" t="s">
        <v>1</v>
      </c>
      <c r="F142" s="248" t="s">
        <v>184</v>
      </c>
      <c r="G142" s="245"/>
      <c r="H142" s="247" t="s">
        <v>1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182</v>
      </c>
      <c r="AU142" s="254" t="s">
        <v>85</v>
      </c>
      <c r="AV142" s="13" t="s">
        <v>83</v>
      </c>
      <c r="AW142" s="13" t="s">
        <v>34</v>
      </c>
      <c r="AX142" s="13" t="s">
        <v>76</v>
      </c>
      <c r="AY142" s="254" t="s">
        <v>171</v>
      </c>
    </row>
    <row r="143" s="14" customFormat="1">
      <c r="A143" s="14"/>
      <c r="B143" s="255"/>
      <c r="C143" s="256"/>
      <c r="D143" s="246" t="s">
        <v>182</v>
      </c>
      <c r="E143" s="257" t="s">
        <v>1</v>
      </c>
      <c r="F143" s="258" t="s">
        <v>3331</v>
      </c>
      <c r="G143" s="256"/>
      <c r="H143" s="259">
        <v>1.7999999999999998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182</v>
      </c>
      <c r="AU143" s="265" t="s">
        <v>85</v>
      </c>
      <c r="AV143" s="14" t="s">
        <v>85</v>
      </c>
      <c r="AW143" s="14" t="s">
        <v>34</v>
      </c>
      <c r="AX143" s="14" t="s">
        <v>76</v>
      </c>
      <c r="AY143" s="265" t="s">
        <v>171</v>
      </c>
    </row>
    <row r="144" s="2" customFormat="1" ht="37.8" customHeight="1">
      <c r="A144" s="38"/>
      <c r="B144" s="39"/>
      <c r="C144" s="226" t="s">
        <v>193</v>
      </c>
      <c r="D144" s="226" t="s">
        <v>173</v>
      </c>
      <c r="E144" s="227" t="s">
        <v>3336</v>
      </c>
      <c r="F144" s="228" t="s">
        <v>3337</v>
      </c>
      <c r="G144" s="229" t="s">
        <v>176</v>
      </c>
      <c r="H144" s="230">
        <v>0.97499999999999998</v>
      </c>
      <c r="I144" s="231"/>
      <c r="J144" s="232">
        <f>ROUND(I144*H144,2)</f>
        <v>0</v>
      </c>
      <c r="K144" s="228" t="s">
        <v>177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178</v>
      </c>
      <c r="AT144" s="237" t="s">
        <v>173</v>
      </c>
      <c r="AU144" s="237" t="s">
        <v>85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178</v>
      </c>
      <c r="BM144" s="237" t="s">
        <v>3338</v>
      </c>
    </row>
    <row r="145" s="2" customFormat="1">
      <c r="A145" s="38"/>
      <c r="B145" s="39"/>
      <c r="C145" s="40"/>
      <c r="D145" s="239" t="s">
        <v>180</v>
      </c>
      <c r="E145" s="40"/>
      <c r="F145" s="240" t="s">
        <v>3339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180</v>
      </c>
      <c r="AU145" s="17" t="s">
        <v>85</v>
      </c>
    </row>
    <row r="146" s="13" customFormat="1">
      <c r="A146" s="13"/>
      <c r="B146" s="244"/>
      <c r="C146" s="245"/>
      <c r="D146" s="246" t="s">
        <v>182</v>
      </c>
      <c r="E146" s="247" t="s">
        <v>1</v>
      </c>
      <c r="F146" s="248" t="s">
        <v>3329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182</v>
      </c>
      <c r="AU146" s="254" t="s">
        <v>85</v>
      </c>
      <c r="AV146" s="13" t="s">
        <v>83</v>
      </c>
      <c r="AW146" s="13" t="s">
        <v>34</v>
      </c>
      <c r="AX146" s="13" t="s">
        <v>76</v>
      </c>
      <c r="AY146" s="254" t="s">
        <v>171</v>
      </c>
    </row>
    <row r="147" s="13" customFormat="1">
      <c r="A147" s="13"/>
      <c r="B147" s="244"/>
      <c r="C147" s="245"/>
      <c r="D147" s="246" t="s">
        <v>182</v>
      </c>
      <c r="E147" s="247" t="s">
        <v>1</v>
      </c>
      <c r="F147" s="248" t="s">
        <v>184</v>
      </c>
      <c r="G147" s="245"/>
      <c r="H147" s="247" t="s">
        <v>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182</v>
      </c>
      <c r="AU147" s="254" t="s">
        <v>85</v>
      </c>
      <c r="AV147" s="13" t="s">
        <v>83</v>
      </c>
      <c r="AW147" s="13" t="s">
        <v>34</v>
      </c>
      <c r="AX147" s="13" t="s">
        <v>76</v>
      </c>
      <c r="AY147" s="254" t="s">
        <v>171</v>
      </c>
    </row>
    <row r="148" s="13" customFormat="1">
      <c r="A148" s="13"/>
      <c r="B148" s="244"/>
      <c r="C148" s="245"/>
      <c r="D148" s="246" t="s">
        <v>182</v>
      </c>
      <c r="E148" s="247" t="s">
        <v>1</v>
      </c>
      <c r="F148" s="248" t="s">
        <v>3340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182</v>
      </c>
      <c r="AU148" s="254" t="s">
        <v>85</v>
      </c>
      <c r="AV148" s="13" t="s">
        <v>83</v>
      </c>
      <c r="AW148" s="13" t="s">
        <v>34</v>
      </c>
      <c r="AX148" s="13" t="s">
        <v>76</v>
      </c>
      <c r="AY148" s="254" t="s">
        <v>171</v>
      </c>
    </row>
    <row r="149" s="14" customFormat="1">
      <c r="A149" s="14"/>
      <c r="B149" s="255"/>
      <c r="C149" s="256"/>
      <c r="D149" s="246" t="s">
        <v>182</v>
      </c>
      <c r="E149" s="257" t="s">
        <v>1</v>
      </c>
      <c r="F149" s="258" t="s">
        <v>3341</v>
      </c>
      <c r="G149" s="256"/>
      <c r="H149" s="259">
        <v>0.97499999999999998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182</v>
      </c>
      <c r="AU149" s="265" t="s">
        <v>85</v>
      </c>
      <c r="AV149" s="14" t="s">
        <v>85</v>
      </c>
      <c r="AW149" s="14" t="s">
        <v>34</v>
      </c>
      <c r="AX149" s="14" t="s">
        <v>76</v>
      </c>
      <c r="AY149" s="265" t="s">
        <v>171</v>
      </c>
    </row>
    <row r="150" s="2" customFormat="1" ht="37.8" customHeight="1">
      <c r="A150" s="38"/>
      <c r="B150" s="39"/>
      <c r="C150" s="226" t="s">
        <v>178</v>
      </c>
      <c r="D150" s="226" t="s">
        <v>173</v>
      </c>
      <c r="E150" s="227" t="s">
        <v>3342</v>
      </c>
      <c r="F150" s="228" t="s">
        <v>3343</v>
      </c>
      <c r="G150" s="229" t="s">
        <v>176</v>
      </c>
      <c r="H150" s="230">
        <v>0.97499999999999998</v>
      </c>
      <c r="I150" s="231"/>
      <c r="J150" s="232">
        <f>ROUND(I150*H150,2)</f>
        <v>0</v>
      </c>
      <c r="K150" s="228" t="s">
        <v>177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85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178</v>
      </c>
      <c r="BM150" s="237" t="s">
        <v>3344</v>
      </c>
    </row>
    <row r="151" s="2" customFormat="1">
      <c r="A151" s="38"/>
      <c r="B151" s="39"/>
      <c r="C151" s="40"/>
      <c r="D151" s="239" t="s">
        <v>180</v>
      </c>
      <c r="E151" s="40"/>
      <c r="F151" s="240" t="s">
        <v>3345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180</v>
      </c>
      <c r="AU151" s="17" t="s">
        <v>85</v>
      </c>
    </row>
    <row r="152" s="13" customFormat="1">
      <c r="A152" s="13"/>
      <c r="B152" s="244"/>
      <c r="C152" s="245"/>
      <c r="D152" s="246" t="s">
        <v>182</v>
      </c>
      <c r="E152" s="247" t="s">
        <v>1</v>
      </c>
      <c r="F152" s="248" t="s">
        <v>3329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182</v>
      </c>
      <c r="AU152" s="254" t="s">
        <v>85</v>
      </c>
      <c r="AV152" s="13" t="s">
        <v>83</v>
      </c>
      <c r="AW152" s="13" t="s">
        <v>34</v>
      </c>
      <c r="AX152" s="13" t="s">
        <v>76</v>
      </c>
      <c r="AY152" s="254" t="s">
        <v>171</v>
      </c>
    </row>
    <row r="153" s="13" customFormat="1">
      <c r="A153" s="13"/>
      <c r="B153" s="244"/>
      <c r="C153" s="245"/>
      <c r="D153" s="246" t="s">
        <v>182</v>
      </c>
      <c r="E153" s="247" t="s">
        <v>1</v>
      </c>
      <c r="F153" s="248" t="s">
        <v>184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182</v>
      </c>
      <c r="AU153" s="254" t="s">
        <v>85</v>
      </c>
      <c r="AV153" s="13" t="s">
        <v>83</v>
      </c>
      <c r="AW153" s="13" t="s">
        <v>34</v>
      </c>
      <c r="AX153" s="13" t="s">
        <v>76</v>
      </c>
      <c r="AY153" s="254" t="s">
        <v>171</v>
      </c>
    </row>
    <row r="154" s="13" customFormat="1">
      <c r="A154" s="13"/>
      <c r="B154" s="244"/>
      <c r="C154" s="245"/>
      <c r="D154" s="246" t="s">
        <v>182</v>
      </c>
      <c r="E154" s="247" t="s">
        <v>1</v>
      </c>
      <c r="F154" s="248" t="s">
        <v>3340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182</v>
      </c>
      <c r="AU154" s="254" t="s">
        <v>85</v>
      </c>
      <c r="AV154" s="13" t="s">
        <v>83</v>
      </c>
      <c r="AW154" s="13" t="s">
        <v>34</v>
      </c>
      <c r="AX154" s="13" t="s">
        <v>76</v>
      </c>
      <c r="AY154" s="254" t="s">
        <v>171</v>
      </c>
    </row>
    <row r="155" s="14" customFormat="1">
      <c r="A155" s="14"/>
      <c r="B155" s="255"/>
      <c r="C155" s="256"/>
      <c r="D155" s="246" t="s">
        <v>182</v>
      </c>
      <c r="E155" s="257" t="s">
        <v>1</v>
      </c>
      <c r="F155" s="258" t="s">
        <v>3341</v>
      </c>
      <c r="G155" s="256"/>
      <c r="H155" s="259">
        <v>0.97499999999999998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182</v>
      </c>
      <c r="AU155" s="265" t="s">
        <v>85</v>
      </c>
      <c r="AV155" s="14" t="s">
        <v>85</v>
      </c>
      <c r="AW155" s="14" t="s">
        <v>34</v>
      </c>
      <c r="AX155" s="14" t="s">
        <v>76</v>
      </c>
      <c r="AY155" s="265" t="s">
        <v>171</v>
      </c>
    </row>
    <row r="156" s="2" customFormat="1" ht="37.8" customHeight="1">
      <c r="A156" s="38"/>
      <c r="B156" s="39"/>
      <c r="C156" s="226" t="s">
        <v>202</v>
      </c>
      <c r="D156" s="226" t="s">
        <v>173</v>
      </c>
      <c r="E156" s="227" t="s">
        <v>232</v>
      </c>
      <c r="F156" s="228" t="s">
        <v>233</v>
      </c>
      <c r="G156" s="229" t="s">
        <v>176</v>
      </c>
      <c r="H156" s="230">
        <v>0.82499999999999996</v>
      </c>
      <c r="I156" s="231"/>
      <c r="J156" s="232">
        <f>ROUND(I156*H156,2)</f>
        <v>0</v>
      </c>
      <c r="K156" s="228" t="s">
        <v>177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178</v>
      </c>
      <c r="AT156" s="237" t="s">
        <v>173</v>
      </c>
      <c r="AU156" s="237" t="s">
        <v>85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178</v>
      </c>
      <c r="BM156" s="237" t="s">
        <v>3346</v>
      </c>
    </row>
    <row r="157" s="2" customFormat="1">
      <c r="A157" s="38"/>
      <c r="B157" s="39"/>
      <c r="C157" s="40"/>
      <c r="D157" s="239" t="s">
        <v>180</v>
      </c>
      <c r="E157" s="40"/>
      <c r="F157" s="240" t="s">
        <v>235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180</v>
      </c>
      <c r="AU157" s="17" t="s">
        <v>85</v>
      </c>
    </row>
    <row r="158" s="13" customFormat="1">
      <c r="A158" s="13"/>
      <c r="B158" s="244"/>
      <c r="C158" s="245"/>
      <c r="D158" s="246" t="s">
        <v>182</v>
      </c>
      <c r="E158" s="247" t="s">
        <v>1</v>
      </c>
      <c r="F158" s="248" t="s">
        <v>3329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182</v>
      </c>
      <c r="AU158" s="254" t="s">
        <v>85</v>
      </c>
      <c r="AV158" s="13" t="s">
        <v>83</v>
      </c>
      <c r="AW158" s="13" t="s">
        <v>34</v>
      </c>
      <c r="AX158" s="13" t="s">
        <v>76</v>
      </c>
      <c r="AY158" s="254" t="s">
        <v>171</v>
      </c>
    </row>
    <row r="159" s="13" customFormat="1">
      <c r="A159" s="13"/>
      <c r="B159" s="244"/>
      <c r="C159" s="245"/>
      <c r="D159" s="246" t="s">
        <v>182</v>
      </c>
      <c r="E159" s="247" t="s">
        <v>1</v>
      </c>
      <c r="F159" s="248" t="s">
        <v>184</v>
      </c>
      <c r="G159" s="245"/>
      <c r="H159" s="247" t="s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182</v>
      </c>
      <c r="AU159" s="254" t="s">
        <v>85</v>
      </c>
      <c r="AV159" s="13" t="s">
        <v>83</v>
      </c>
      <c r="AW159" s="13" t="s">
        <v>34</v>
      </c>
      <c r="AX159" s="13" t="s">
        <v>76</v>
      </c>
      <c r="AY159" s="254" t="s">
        <v>171</v>
      </c>
    </row>
    <row r="160" s="13" customFormat="1">
      <c r="A160" s="13"/>
      <c r="B160" s="244"/>
      <c r="C160" s="245"/>
      <c r="D160" s="246" t="s">
        <v>182</v>
      </c>
      <c r="E160" s="247" t="s">
        <v>1</v>
      </c>
      <c r="F160" s="248" t="s">
        <v>3347</v>
      </c>
      <c r="G160" s="245"/>
      <c r="H160" s="247" t="s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182</v>
      </c>
      <c r="AU160" s="254" t="s">
        <v>85</v>
      </c>
      <c r="AV160" s="13" t="s">
        <v>83</v>
      </c>
      <c r="AW160" s="13" t="s">
        <v>34</v>
      </c>
      <c r="AX160" s="13" t="s">
        <v>76</v>
      </c>
      <c r="AY160" s="254" t="s">
        <v>171</v>
      </c>
    </row>
    <row r="161" s="14" customFormat="1">
      <c r="A161" s="14"/>
      <c r="B161" s="255"/>
      <c r="C161" s="256"/>
      <c r="D161" s="246" t="s">
        <v>182</v>
      </c>
      <c r="E161" s="257" t="s">
        <v>1</v>
      </c>
      <c r="F161" s="258" t="s">
        <v>3348</v>
      </c>
      <c r="G161" s="256"/>
      <c r="H161" s="259">
        <v>0.82500000000000007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182</v>
      </c>
      <c r="AU161" s="265" t="s">
        <v>85</v>
      </c>
      <c r="AV161" s="14" t="s">
        <v>85</v>
      </c>
      <c r="AW161" s="14" t="s">
        <v>34</v>
      </c>
      <c r="AX161" s="14" t="s">
        <v>76</v>
      </c>
      <c r="AY161" s="265" t="s">
        <v>171</v>
      </c>
    </row>
    <row r="162" s="2" customFormat="1" ht="37.8" customHeight="1">
      <c r="A162" s="38"/>
      <c r="B162" s="39"/>
      <c r="C162" s="226" t="s">
        <v>208</v>
      </c>
      <c r="D162" s="226" t="s">
        <v>173</v>
      </c>
      <c r="E162" s="227" t="s">
        <v>239</v>
      </c>
      <c r="F162" s="228" t="s">
        <v>240</v>
      </c>
      <c r="G162" s="229" t="s">
        <v>176</v>
      </c>
      <c r="H162" s="230">
        <v>16.5</v>
      </c>
      <c r="I162" s="231"/>
      <c r="J162" s="232">
        <f>ROUND(I162*H162,2)</f>
        <v>0</v>
      </c>
      <c r="K162" s="228" t="s">
        <v>177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85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178</v>
      </c>
      <c r="BM162" s="237" t="s">
        <v>3349</v>
      </c>
    </row>
    <row r="163" s="2" customFormat="1">
      <c r="A163" s="38"/>
      <c r="B163" s="39"/>
      <c r="C163" s="40"/>
      <c r="D163" s="239" t="s">
        <v>180</v>
      </c>
      <c r="E163" s="40"/>
      <c r="F163" s="240" t="s">
        <v>242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180</v>
      </c>
      <c r="AU163" s="17" t="s">
        <v>85</v>
      </c>
    </row>
    <row r="164" s="14" customFormat="1">
      <c r="A164" s="14"/>
      <c r="B164" s="255"/>
      <c r="C164" s="256"/>
      <c r="D164" s="246" t="s">
        <v>182</v>
      </c>
      <c r="E164" s="256"/>
      <c r="F164" s="258" t="s">
        <v>3350</v>
      </c>
      <c r="G164" s="256"/>
      <c r="H164" s="259">
        <v>16.5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182</v>
      </c>
      <c r="AU164" s="265" t="s">
        <v>85</v>
      </c>
      <c r="AV164" s="14" t="s">
        <v>85</v>
      </c>
      <c r="AW164" s="14" t="s">
        <v>4</v>
      </c>
      <c r="AX164" s="14" t="s">
        <v>83</v>
      </c>
      <c r="AY164" s="265" t="s">
        <v>171</v>
      </c>
    </row>
    <row r="165" s="2" customFormat="1" ht="37.8" customHeight="1">
      <c r="A165" s="38"/>
      <c r="B165" s="39"/>
      <c r="C165" s="226" t="s">
        <v>214</v>
      </c>
      <c r="D165" s="226" t="s">
        <v>173</v>
      </c>
      <c r="E165" s="227" t="s">
        <v>246</v>
      </c>
      <c r="F165" s="228" t="s">
        <v>247</v>
      </c>
      <c r="G165" s="229" t="s">
        <v>176</v>
      </c>
      <c r="H165" s="230">
        <v>0.82499999999999996</v>
      </c>
      <c r="I165" s="231"/>
      <c r="J165" s="232">
        <f>ROUND(I165*H165,2)</f>
        <v>0</v>
      </c>
      <c r="K165" s="228" t="s">
        <v>177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85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178</v>
      </c>
      <c r="BM165" s="237" t="s">
        <v>3351</v>
      </c>
    </row>
    <row r="166" s="2" customFormat="1">
      <c r="A166" s="38"/>
      <c r="B166" s="39"/>
      <c r="C166" s="40"/>
      <c r="D166" s="239" t="s">
        <v>180</v>
      </c>
      <c r="E166" s="40"/>
      <c r="F166" s="240" t="s">
        <v>249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180</v>
      </c>
      <c r="AU166" s="17" t="s">
        <v>85</v>
      </c>
    </row>
    <row r="167" s="13" customFormat="1">
      <c r="A167" s="13"/>
      <c r="B167" s="244"/>
      <c r="C167" s="245"/>
      <c r="D167" s="246" t="s">
        <v>182</v>
      </c>
      <c r="E167" s="247" t="s">
        <v>1</v>
      </c>
      <c r="F167" s="248" t="s">
        <v>3329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182</v>
      </c>
      <c r="AU167" s="254" t="s">
        <v>85</v>
      </c>
      <c r="AV167" s="13" t="s">
        <v>83</v>
      </c>
      <c r="AW167" s="13" t="s">
        <v>34</v>
      </c>
      <c r="AX167" s="13" t="s">
        <v>76</v>
      </c>
      <c r="AY167" s="254" t="s">
        <v>171</v>
      </c>
    </row>
    <row r="168" s="13" customFormat="1">
      <c r="A168" s="13"/>
      <c r="B168" s="244"/>
      <c r="C168" s="245"/>
      <c r="D168" s="246" t="s">
        <v>182</v>
      </c>
      <c r="E168" s="247" t="s">
        <v>1</v>
      </c>
      <c r="F168" s="248" t="s">
        <v>184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182</v>
      </c>
      <c r="AU168" s="254" t="s">
        <v>85</v>
      </c>
      <c r="AV168" s="13" t="s">
        <v>83</v>
      </c>
      <c r="AW168" s="13" t="s">
        <v>34</v>
      </c>
      <c r="AX168" s="13" t="s">
        <v>76</v>
      </c>
      <c r="AY168" s="254" t="s">
        <v>171</v>
      </c>
    </row>
    <row r="169" s="13" customFormat="1">
      <c r="A169" s="13"/>
      <c r="B169" s="244"/>
      <c r="C169" s="245"/>
      <c r="D169" s="246" t="s">
        <v>182</v>
      </c>
      <c r="E169" s="247" t="s">
        <v>1</v>
      </c>
      <c r="F169" s="248" t="s">
        <v>3347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182</v>
      </c>
      <c r="AU169" s="254" t="s">
        <v>85</v>
      </c>
      <c r="AV169" s="13" t="s">
        <v>83</v>
      </c>
      <c r="AW169" s="13" t="s">
        <v>34</v>
      </c>
      <c r="AX169" s="13" t="s">
        <v>76</v>
      </c>
      <c r="AY169" s="254" t="s">
        <v>171</v>
      </c>
    </row>
    <row r="170" s="14" customFormat="1">
      <c r="A170" s="14"/>
      <c r="B170" s="255"/>
      <c r="C170" s="256"/>
      <c r="D170" s="246" t="s">
        <v>182</v>
      </c>
      <c r="E170" s="257" t="s">
        <v>1</v>
      </c>
      <c r="F170" s="258" t="s">
        <v>3348</v>
      </c>
      <c r="G170" s="256"/>
      <c r="H170" s="259">
        <v>0.82500000000000007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182</v>
      </c>
      <c r="AU170" s="265" t="s">
        <v>85</v>
      </c>
      <c r="AV170" s="14" t="s">
        <v>85</v>
      </c>
      <c r="AW170" s="14" t="s">
        <v>34</v>
      </c>
      <c r="AX170" s="14" t="s">
        <v>76</v>
      </c>
      <c r="AY170" s="265" t="s">
        <v>171</v>
      </c>
    </row>
    <row r="171" s="2" customFormat="1" ht="37.8" customHeight="1">
      <c r="A171" s="38"/>
      <c r="B171" s="39"/>
      <c r="C171" s="226" t="s">
        <v>220</v>
      </c>
      <c r="D171" s="226" t="s">
        <v>173</v>
      </c>
      <c r="E171" s="227" t="s">
        <v>252</v>
      </c>
      <c r="F171" s="228" t="s">
        <v>253</v>
      </c>
      <c r="G171" s="229" t="s">
        <v>176</v>
      </c>
      <c r="H171" s="230">
        <v>16.5</v>
      </c>
      <c r="I171" s="231"/>
      <c r="J171" s="232">
        <f>ROUND(I171*H171,2)</f>
        <v>0</v>
      </c>
      <c r="K171" s="228" t="s">
        <v>177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178</v>
      </c>
      <c r="AT171" s="237" t="s">
        <v>173</v>
      </c>
      <c r="AU171" s="237" t="s">
        <v>85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178</v>
      </c>
      <c r="BM171" s="237" t="s">
        <v>3352</v>
      </c>
    </row>
    <row r="172" s="2" customFormat="1">
      <c r="A172" s="38"/>
      <c r="B172" s="39"/>
      <c r="C172" s="40"/>
      <c r="D172" s="239" t="s">
        <v>180</v>
      </c>
      <c r="E172" s="40"/>
      <c r="F172" s="240" t="s">
        <v>255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180</v>
      </c>
      <c r="AU172" s="17" t="s">
        <v>85</v>
      </c>
    </row>
    <row r="173" s="14" customFormat="1">
      <c r="A173" s="14"/>
      <c r="B173" s="255"/>
      <c r="C173" s="256"/>
      <c r="D173" s="246" t="s">
        <v>182</v>
      </c>
      <c r="E173" s="256"/>
      <c r="F173" s="258" t="s">
        <v>3350</v>
      </c>
      <c r="G173" s="256"/>
      <c r="H173" s="259">
        <v>16.5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182</v>
      </c>
      <c r="AU173" s="265" t="s">
        <v>85</v>
      </c>
      <c r="AV173" s="14" t="s">
        <v>85</v>
      </c>
      <c r="AW173" s="14" t="s">
        <v>4</v>
      </c>
      <c r="AX173" s="14" t="s">
        <v>83</v>
      </c>
      <c r="AY173" s="265" t="s">
        <v>171</v>
      </c>
    </row>
    <row r="174" s="2" customFormat="1" ht="24.15" customHeight="1">
      <c r="A174" s="38"/>
      <c r="B174" s="39"/>
      <c r="C174" s="226" t="s">
        <v>225</v>
      </c>
      <c r="D174" s="226" t="s">
        <v>173</v>
      </c>
      <c r="E174" s="227" t="s">
        <v>3353</v>
      </c>
      <c r="F174" s="228" t="s">
        <v>3354</v>
      </c>
      <c r="G174" s="229" t="s">
        <v>176</v>
      </c>
      <c r="H174" s="230">
        <v>0.97499999999999998</v>
      </c>
      <c r="I174" s="231"/>
      <c r="J174" s="232">
        <f>ROUND(I174*H174,2)</f>
        <v>0</v>
      </c>
      <c r="K174" s="228" t="s">
        <v>177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178</v>
      </c>
      <c r="AT174" s="237" t="s">
        <v>173</v>
      </c>
      <c r="AU174" s="237" t="s">
        <v>85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178</v>
      </c>
      <c r="BM174" s="237" t="s">
        <v>3355</v>
      </c>
    </row>
    <row r="175" s="2" customFormat="1">
      <c r="A175" s="38"/>
      <c r="B175" s="39"/>
      <c r="C175" s="40"/>
      <c r="D175" s="239" t="s">
        <v>180</v>
      </c>
      <c r="E175" s="40"/>
      <c r="F175" s="240" t="s">
        <v>3356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180</v>
      </c>
      <c r="AU175" s="17" t="s">
        <v>85</v>
      </c>
    </row>
    <row r="176" s="13" customFormat="1">
      <c r="A176" s="13"/>
      <c r="B176" s="244"/>
      <c r="C176" s="245"/>
      <c r="D176" s="246" t="s">
        <v>182</v>
      </c>
      <c r="E176" s="247" t="s">
        <v>1</v>
      </c>
      <c r="F176" s="248" t="s">
        <v>3329</v>
      </c>
      <c r="G176" s="245"/>
      <c r="H176" s="247" t="s">
        <v>1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182</v>
      </c>
      <c r="AU176" s="254" t="s">
        <v>85</v>
      </c>
      <c r="AV176" s="13" t="s">
        <v>83</v>
      </c>
      <c r="AW176" s="13" t="s">
        <v>34</v>
      </c>
      <c r="AX176" s="13" t="s">
        <v>76</v>
      </c>
      <c r="AY176" s="254" t="s">
        <v>171</v>
      </c>
    </row>
    <row r="177" s="13" customFormat="1">
      <c r="A177" s="13"/>
      <c r="B177" s="244"/>
      <c r="C177" s="245"/>
      <c r="D177" s="246" t="s">
        <v>182</v>
      </c>
      <c r="E177" s="247" t="s">
        <v>1</v>
      </c>
      <c r="F177" s="248" t="s">
        <v>184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182</v>
      </c>
      <c r="AU177" s="254" t="s">
        <v>85</v>
      </c>
      <c r="AV177" s="13" t="s">
        <v>83</v>
      </c>
      <c r="AW177" s="13" t="s">
        <v>34</v>
      </c>
      <c r="AX177" s="13" t="s">
        <v>76</v>
      </c>
      <c r="AY177" s="254" t="s">
        <v>171</v>
      </c>
    </row>
    <row r="178" s="13" customFormat="1">
      <c r="A178" s="13"/>
      <c r="B178" s="244"/>
      <c r="C178" s="245"/>
      <c r="D178" s="246" t="s">
        <v>182</v>
      </c>
      <c r="E178" s="247" t="s">
        <v>1</v>
      </c>
      <c r="F178" s="248" t="s">
        <v>3357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182</v>
      </c>
      <c r="AU178" s="254" t="s">
        <v>85</v>
      </c>
      <c r="AV178" s="13" t="s">
        <v>83</v>
      </c>
      <c r="AW178" s="13" t="s">
        <v>34</v>
      </c>
      <c r="AX178" s="13" t="s">
        <v>76</v>
      </c>
      <c r="AY178" s="254" t="s">
        <v>171</v>
      </c>
    </row>
    <row r="179" s="14" customFormat="1">
      <c r="A179" s="14"/>
      <c r="B179" s="255"/>
      <c r="C179" s="256"/>
      <c r="D179" s="246" t="s">
        <v>182</v>
      </c>
      <c r="E179" s="257" t="s">
        <v>1</v>
      </c>
      <c r="F179" s="258" t="s">
        <v>3341</v>
      </c>
      <c r="G179" s="256"/>
      <c r="H179" s="259">
        <v>0.97499999999999998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182</v>
      </c>
      <c r="AU179" s="265" t="s">
        <v>85</v>
      </c>
      <c r="AV179" s="14" t="s">
        <v>85</v>
      </c>
      <c r="AW179" s="14" t="s">
        <v>34</v>
      </c>
      <c r="AX179" s="14" t="s">
        <v>76</v>
      </c>
      <c r="AY179" s="265" t="s">
        <v>171</v>
      </c>
    </row>
    <row r="180" s="2" customFormat="1" ht="24.15" customHeight="1">
      <c r="A180" s="38"/>
      <c r="B180" s="39"/>
      <c r="C180" s="226" t="s">
        <v>231</v>
      </c>
      <c r="D180" s="226" t="s">
        <v>173</v>
      </c>
      <c r="E180" s="227" t="s">
        <v>3358</v>
      </c>
      <c r="F180" s="228" t="s">
        <v>3359</v>
      </c>
      <c r="G180" s="229" t="s">
        <v>176</v>
      </c>
      <c r="H180" s="230">
        <v>0.97499999999999998</v>
      </c>
      <c r="I180" s="231"/>
      <c r="J180" s="232">
        <f>ROUND(I180*H180,2)</f>
        <v>0</v>
      </c>
      <c r="K180" s="228" t="s">
        <v>177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178</v>
      </c>
      <c r="AT180" s="237" t="s">
        <v>173</v>
      </c>
      <c r="AU180" s="237" t="s">
        <v>85</v>
      </c>
      <c r="AY180" s="17" t="s">
        <v>171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178</v>
      </c>
      <c r="BM180" s="237" t="s">
        <v>3360</v>
      </c>
    </row>
    <row r="181" s="2" customFormat="1">
      <c r="A181" s="38"/>
      <c r="B181" s="39"/>
      <c r="C181" s="40"/>
      <c r="D181" s="239" t="s">
        <v>180</v>
      </c>
      <c r="E181" s="40"/>
      <c r="F181" s="240" t="s">
        <v>3361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180</v>
      </c>
      <c r="AU181" s="17" t="s">
        <v>85</v>
      </c>
    </row>
    <row r="182" s="13" customFormat="1">
      <c r="A182" s="13"/>
      <c r="B182" s="244"/>
      <c r="C182" s="245"/>
      <c r="D182" s="246" t="s">
        <v>182</v>
      </c>
      <c r="E182" s="247" t="s">
        <v>1</v>
      </c>
      <c r="F182" s="248" t="s">
        <v>3329</v>
      </c>
      <c r="G182" s="245"/>
      <c r="H182" s="247" t="s">
        <v>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182</v>
      </c>
      <c r="AU182" s="254" t="s">
        <v>85</v>
      </c>
      <c r="AV182" s="13" t="s">
        <v>83</v>
      </c>
      <c r="AW182" s="13" t="s">
        <v>34</v>
      </c>
      <c r="AX182" s="13" t="s">
        <v>76</v>
      </c>
      <c r="AY182" s="254" t="s">
        <v>171</v>
      </c>
    </row>
    <row r="183" s="13" customFormat="1">
      <c r="A183" s="13"/>
      <c r="B183" s="244"/>
      <c r="C183" s="245"/>
      <c r="D183" s="246" t="s">
        <v>182</v>
      </c>
      <c r="E183" s="247" t="s">
        <v>1</v>
      </c>
      <c r="F183" s="248" t="s">
        <v>184</v>
      </c>
      <c r="G183" s="245"/>
      <c r="H183" s="247" t="s">
        <v>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4" t="s">
        <v>182</v>
      </c>
      <c r="AU183" s="254" t="s">
        <v>85</v>
      </c>
      <c r="AV183" s="13" t="s">
        <v>83</v>
      </c>
      <c r="AW183" s="13" t="s">
        <v>34</v>
      </c>
      <c r="AX183" s="13" t="s">
        <v>76</v>
      </c>
      <c r="AY183" s="254" t="s">
        <v>171</v>
      </c>
    </row>
    <row r="184" s="13" customFormat="1">
      <c r="A184" s="13"/>
      <c r="B184" s="244"/>
      <c r="C184" s="245"/>
      <c r="D184" s="246" t="s">
        <v>182</v>
      </c>
      <c r="E184" s="247" t="s">
        <v>1</v>
      </c>
      <c r="F184" s="248" t="s">
        <v>3357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182</v>
      </c>
      <c r="AU184" s="254" t="s">
        <v>85</v>
      </c>
      <c r="AV184" s="13" t="s">
        <v>83</v>
      </c>
      <c r="AW184" s="13" t="s">
        <v>34</v>
      </c>
      <c r="AX184" s="13" t="s">
        <v>76</v>
      </c>
      <c r="AY184" s="254" t="s">
        <v>171</v>
      </c>
    </row>
    <row r="185" s="14" customFormat="1">
      <c r="A185" s="14"/>
      <c r="B185" s="255"/>
      <c r="C185" s="256"/>
      <c r="D185" s="246" t="s">
        <v>182</v>
      </c>
      <c r="E185" s="257" t="s">
        <v>1</v>
      </c>
      <c r="F185" s="258" t="s">
        <v>3341</v>
      </c>
      <c r="G185" s="256"/>
      <c r="H185" s="259">
        <v>0.97499999999999998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182</v>
      </c>
      <c r="AU185" s="265" t="s">
        <v>85</v>
      </c>
      <c r="AV185" s="14" t="s">
        <v>85</v>
      </c>
      <c r="AW185" s="14" t="s">
        <v>34</v>
      </c>
      <c r="AX185" s="14" t="s">
        <v>76</v>
      </c>
      <c r="AY185" s="265" t="s">
        <v>171</v>
      </c>
    </row>
    <row r="186" s="2" customFormat="1" ht="33" customHeight="1">
      <c r="A186" s="38"/>
      <c r="B186" s="39"/>
      <c r="C186" s="226" t="s">
        <v>238</v>
      </c>
      <c r="D186" s="226" t="s">
        <v>173</v>
      </c>
      <c r="E186" s="227" t="s">
        <v>258</v>
      </c>
      <c r="F186" s="228" t="s">
        <v>259</v>
      </c>
      <c r="G186" s="229" t="s">
        <v>260</v>
      </c>
      <c r="H186" s="230">
        <v>3.218</v>
      </c>
      <c r="I186" s="231"/>
      <c r="J186" s="232">
        <f>ROUND(I186*H186,2)</f>
        <v>0</v>
      </c>
      <c r="K186" s="228" t="s">
        <v>177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178</v>
      </c>
      <c r="AT186" s="237" t="s">
        <v>173</v>
      </c>
      <c r="AU186" s="237" t="s">
        <v>85</v>
      </c>
      <c r="AY186" s="17" t="s">
        <v>171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178</v>
      </c>
      <c r="BM186" s="237" t="s">
        <v>3362</v>
      </c>
    </row>
    <row r="187" s="2" customFormat="1">
      <c r="A187" s="38"/>
      <c r="B187" s="39"/>
      <c r="C187" s="40"/>
      <c r="D187" s="239" t="s">
        <v>180</v>
      </c>
      <c r="E187" s="40"/>
      <c r="F187" s="240" t="s">
        <v>262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180</v>
      </c>
      <c r="AU187" s="17" t="s">
        <v>85</v>
      </c>
    </row>
    <row r="188" s="14" customFormat="1">
      <c r="A188" s="14"/>
      <c r="B188" s="255"/>
      <c r="C188" s="256"/>
      <c r="D188" s="246" t="s">
        <v>182</v>
      </c>
      <c r="E188" s="257" t="s">
        <v>1</v>
      </c>
      <c r="F188" s="258" t="s">
        <v>3363</v>
      </c>
      <c r="G188" s="256"/>
      <c r="H188" s="259">
        <v>1.5674999999999999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182</v>
      </c>
      <c r="AU188" s="265" t="s">
        <v>85</v>
      </c>
      <c r="AV188" s="14" t="s">
        <v>85</v>
      </c>
      <c r="AW188" s="14" t="s">
        <v>34</v>
      </c>
      <c r="AX188" s="14" t="s">
        <v>76</v>
      </c>
      <c r="AY188" s="265" t="s">
        <v>171</v>
      </c>
    </row>
    <row r="189" s="14" customFormat="1">
      <c r="A189" s="14"/>
      <c r="B189" s="255"/>
      <c r="C189" s="256"/>
      <c r="D189" s="246" t="s">
        <v>182</v>
      </c>
      <c r="E189" s="257" t="s">
        <v>1</v>
      </c>
      <c r="F189" s="258" t="s">
        <v>3364</v>
      </c>
      <c r="G189" s="256"/>
      <c r="H189" s="259">
        <v>1.6499999999999999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182</v>
      </c>
      <c r="AU189" s="265" t="s">
        <v>85</v>
      </c>
      <c r="AV189" s="14" t="s">
        <v>85</v>
      </c>
      <c r="AW189" s="14" t="s">
        <v>34</v>
      </c>
      <c r="AX189" s="14" t="s">
        <v>76</v>
      </c>
      <c r="AY189" s="265" t="s">
        <v>171</v>
      </c>
    </row>
    <row r="190" s="2" customFormat="1" ht="16.5" customHeight="1">
      <c r="A190" s="38"/>
      <c r="B190" s="39"/>
      <c r="C190" s="226" t="s">
        <v>8</v>
      </c>
      <c r="D190" s="226" t="s">
        <v>173</v>
      </c>
      <c r="E190" s="227" t="s">
        <v>267</v>
      </c>
      <c r="F190" s="228" t="s">
        <v>268</v>
      </c>
      <c r="G190" s="229" t="s">
        <v>176</v>
      </c>
      <c r="H190" s="230">
        <v>1.6499999999999999</v>
      </c>
      <c r="I190" s="231"/>
      <c r="J190" s="232">
        <f>ROUND(I190*H190,2)</f>
        <v>0</v>
      </c>
      <c r="K190" s="228" t="s">
        <v>177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178</v>
      </c>
      <c r="AT190" s="237" t="s">
        <v>173</v>
      </c>
      <c r="AU190" s="237" t="s">
        <v>85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178</v>
      </c>
      <c r="BM190" s="237" t="s">
        <v>3365</v>
      </c>
    </row>
    <row r="191" s="2" customFormat="1">
      <c r="A191" s="38"/>
      <c r="B191" s="39"/>
      <c r="C191" s="40"/>
      <c r="D191" s="239" t="s">
        <v>180</v>
      </c>
      <c r="E191" s="40"/>
      <c r="F191" s="240" t="s">
        <v>270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180</v>
      </c>
      <c r="AU191" s="17" t="s">
        <v>85</v>
      </c>
    </row>
    <row r="192" s="13" customFormat="1">
      <c r="A192" s="13"/>
      <c r="B192" s="244"/>
      <c r="C192" s="245"/>
      <c r="D192" s="246" t="s">
        <v>182</v>
      </c>
      <c r="E192" s="247" t="s">
        <v>1</v>
      </c>
      <c r="F192" s="248" t="s">
        <v>3329</v>
      </c>
      <c r="G192" s="245"/>
      <c r="H192" s="247" t="s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182</v>
      </c>
      <c r="AU192" s="254" t="s">
        <v>85</v>
      </c>
      <c r="AV192" s="13" t="s">
        <v>83</v>
      </c>
      <c r="AW192" s="13" t="s">
        <v>34</v>
      </c>
      <c r="AX192" s="13" t="s">
        <v>76</v>
      </c>
      <c r="AY192" s="254" t="s">
        <v>171</v>
      </c>
    </row>
    <row r="193" s="13" customFormat="1">
      <c r="A193" s="13"/>
      <c r="B193" s="244"/>
      <c r="C193" s="245"/>
      <c r="D193" s="246" t="s">
        <v>182</v>
      </c>
      <c r="E193" s="247" t="s">
        <v>1</v>
      </c>
      <c r="F193" s="248" t="s">
        <v>184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182</v>
      </c>
      <c r="AU193" s="254" t="s">
        <v>85</v>
      </c>
      <c r="AV193" s="13" t="s">
        <v>83</v>
      </c>
      <c r="AW193" s="13" t="s">
        <v>34</v>
      </c>
      <c r="AX193" s="13" t="s">
        <v>76</v>
      </c>
      <c r="AY193" s="254" t="s">
        <v>171</v>
      </c>
    </row>
    <row r="194" s="13" customFormat="1">
      <c r="A194" s="13"/>
      <c r="B194" s="244"/>
      <c r="C194" s="245"/>
      <c r="D194" s="246" t="s">
        <v>182</v>
      </c>
      <c r="E194" s="247" t="s">
        <v>1</v>
      </c>
      <c r="F194" s="248" t="s">
        <v>3366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182</v>
      </c>
      <c r="AU194" s="254" t="s">
        <v>85</v>
      </c>
      <c r="AV194" s="13" t="s">
        <v>83</v>
      </c>
      <c r="AW194" s="13" t="s">
        <v>34</v>
      </c>
      <c r="AX194" s="13" t="s">
        <v>76</v>
      </c>
      <c r="AY194" s="254" t="s">
        <v>171</v>
      </c>
    </row>
    <row r="195" s="14" customFormat="1">
      <c r="A195" s="14"/>
      <c r="B195" s="255"/>
      <c r="C195" s="256"/>
      <c r="D195" s="246" t="s">
        <v>182</v>
      </c>
      <c r="E195" s="257" t="s">
        <v>1</v>
      </c>
      <c r="F195" s="258" t="s">
        <v>3367</v>
      </c>
      <c r="G195" s="256"/>
      <c r="H195" s="259">
        <v>1.6499999999999999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182</v>
      </c>
      <c r="AU195" s="265" t="s">
        <v>85</v>
      </c>
      <c r="AV195" s="14" t="s">
        <v>85</v>
      </c>
      <c r="AW195" s="14" t="s">
        <v>34</v>
      </c>
      <c r="AX195" s="14" t="s">
        <v>76</v>
      </c>
      <c r="AY195" s="265" t="s">
        <v>171</v>
      </c>
    </row>
    <row r="196" s="2" customFormat="1" ht="24.15" customHeight="1">
      <c r="A196" s="38"/>
      <c r="B196" s="39"/>
      <c r="C196" s="226" t="s">
        <v>251</v>
      </c>
      <c r="D196" s="226" t="s">
        <v>173</v>
      </c>
      <c r="E196" s="227" t="s">
        <v>273</v>
      </c>
      <c r="F196" s="228" t="s">
        <v>274</v>
      </c>
      <c r="G196" s="229" t="s">
        <v>176</v>
      </c>
      <c r="H196" s="230">
        <v>1.95</v>
      </c>
      <c r="I196" s="231"/>
      <c r="J196" s="232">
        <f>ROUND(I196*H196,2)</f>
        <v>0</v>
      </c>
      <c r="K196" s="228" t="s">
        <v>177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173</v>
      </c>
      <c r="AU196" s="237" t="s">
        <v>85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178</v>
      </c>
      <c r="BM196" s="237" t="s">
        <v>3368</v>
      </c>
    </row>
    <row r="197" s="2" customFormat="1">
      <c r="A197" s="38"/>
      <c r="B197" s="39"/>
      <c r="C197" s="40"/>
      <c r="D197" s="239" t="s">
        <v>180</v>
      </c>
      <c r="E197" s="40"/>
      <c r="F197" s="240" t="s">
        <v>276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180</v>
      </c>
      <c r="AU197" s="17" t="s">
        <v>85</v>
      </c>
    </row>
    <row r="198" s="13" customFormat="1">
      <c r="A198" s="13"/>
      <c r="B198" s="244"/>
      <c r="C198" s="245"/>
      <c r="D198" s="246" t="s">
        <v>182</v>
      </c>
      <c r="E198" s="247" t="s">
        <v>1</v>
      </c>
      <c r="F198" s="248" t="s">
        <v>3329</v>
      </c>
      <c r="G198" s="245"/>
      <c r="H198" s="247" t="s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182</v>
      </c>
      <c r="AU198" s="254" t="s">
        <v>85</v>
      </c>
      <c r="AV198" s="13" t="s">
        <v>83</v>
      </c>
      <c r="AW198" s="13" t="s">
        <v>34</v>
      </c>
      <c r="AX198" s="13" t="s">
        <v>76</v>
      </c>
      <c r="AY198" s="254" t="s">
        <v>171</v>
      </c>
    </row>
    <row r="199" s="13" customFormat="1">
      <c r="A199" s="13"/>
      <c r="B199" s="244"/>
      <c r="C199" s="245"/>
      <c r="D199" s="246" t="s">
        <v>182</v>
      </c>
      <c r="E199" s="247" t="s">
        <v>1</v>
      </c>
      <c r="F199" s="248" t="s">
        <v>184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182</v>
      </c>
      <c r="AU199" s="254" t="s">
        <v>85</v>
      </c>
      <c r="AV199" s="13" t="s">
        <v>83</v>
      </c>
      <c r="AW199" s="13" t="s">
        <v>34</v>
      </c>
      <c r="AX199" s="13" t="s">
        <v>76</v>
      </c>
      <c r="AY199" s="254" t="s">
        <v>171</v>
      </c>
    </row>
    <row r="200" s="14" customFormat="1">
      <c r="A200" s="14"/>
      <c r="B200" s="255"/>
      <c r="C200" s="256"/>
      <c r="D200" s="246" t="s">
        <v>182</v>
      </c>
      <c r="E200" s="257" t="s">
        <v>1</v>
      </c>
      <c r="F200" s="258" t="s">
        <v>3369</v>
      </c>
      <c r="G200" s="256"/>
      <c r="H200" s="259">
        <v>1.9500000000000002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182</v>
      </c>
      <c r="AU200" s="265" t="s">
        <v>85</v>
      </c>
      <c r="AV200" s="14" t="s">
        <v>85</v>
      </c>
      <c r="AW200" s="14" t="s">
        <v>34</v>
      </c>
      <c r="AX200" s="14" t="s">
        <v>76</v>
      </c>
      <c r="AY200" s="265" t="s">
        <v>171</v>
      </c>
    </row>
    <row r="201" s="2" customFormat="1" ht="24.15" customHeight="1">
      <c r="A201" s="38"/>
      <c r="B201" s="39"/>
      <c r="C201" s="226" t="s">
        <v>257</v>
      </c>
      <c r="D201" s="226" t="s">
        <v>173</v>
      </c>
      <c r="E201" s="227" t="s">
        <v>3370</v>
      </c>
      <c r="F201" s="228" t="s">
        <v>3371</v>
      </c>
      <c r="G201" s="229" t="s">
        <v>176</v>
      </c>
      <c r="H201" s="230">
        <v>1.3500000000000001</v>
      </c>
      <c r="I201" s="231"/>
      <c r="J201" s="232">
        <f>ROUND(I201*H201,2)</f>
        <v>0</v>
      </c>
      <c r="K201" s="228" t="s">
        <v>177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178</v>
      </c>
      <c r="AT201" s="237" t="s">
        <v>173</v>
      </c>
      <c r="AU201" s="237" t="s">
        <v>85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178</v>
      </c>
      <c r="BM201" s="237" t="s">
        <v>3372</v>
      </c>
    </row>
    <row r="202" s="2" customFormat="1">
      <c r="A202" s="38"/>
      <c r="B202" s="39"/>
      <c r="C202" s="40"/>
      <c r="D202" s="239" t="s">
        <v>180</v>
      </c>
      <c r="E202" s="40"/>
      <c r="F202" s="240" t="s">
        <v>3373</v>
      </c>
      <c r="G202" s="40"/>
      <c r="H202" s="40"/>
      <c r="I202" s="241"/>
      <c r="J202" s="40"/>
      <c r="K202" s="40"/>
      <c r="L202" s="44"/>
      <c r="M202" s="242"/>
      <c r="N202" s="24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180</v>
      </c>
      <c r="AU202" s="17" t="s">
        <v>85</v>
      </c>
    </row>
    <row r="203" s="13" customFormat="1">
      <c r="A203" s="13"/>
      <c r="B203" s="244"/>
      <c r="C203" s="245"/>
      <c r="D203" s="246" t="s">
        <v>182</v>
      </c>
      <c r="E203" s="247" t="s">
        <v>1</v>
      </c>
      <c r="F203" s="248" t="s">
        <v>3374</v>
      </c>
      <c r="G203" s="245"/>
      <c r="H203" s="247" t="s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182</v>
      </c>
      <c r="AU203" s="254" t="s">
        <v>85</v>
      </c>
      <c r="AV203" s="13" t="s">
        <v>83</v>
      </c>
      <c r="AW203" s="13" t="s">
        <v>34</v>
      </c>
      <c r="AX203" s="13" t="s">
        <v>76</v>
      </c>
      <c r="AY203" s="254" t="s">
        <v>171</v>
      </c>
    </row>
    <row r="204" s="13" customFormat="1">
      <c r="A204" s="13"/>
      <c r="B204" s="244"/>
      <c r="C204" s="245"/>
      <c r="D204" s="246" t="s">
        <v>182</v>
      </c>
      <c r="E204" s="247" t="s">
        <v>1</v>
      </c>
      <c r="F204" s="248" t="s">
        <v>184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182</v>
      </c>
      <c r="AU204" s="254" t="s">
        <v>85</v>
      </c>
      <c r="AV204" s="13" t="s">
        <v>83</v>
      </c>
      <c r="AW204" s="13" t="s">
        <v>34</v>
      </c>
      <c r="AX204" s="13" t="s">
        <v>76</v>
      </c>
      <c r="AY204" s="254" t="s">
        <v>171</v>
      </c>
    </row>
    <row r="205" s="13" customFormat="1">
      <c r="A205" s="13"/>
      <c r="B205" s="244"/>
      <c r="C205" s="245"/>
      <c r="D205" s="246" t="s">
        <v>182</v>
      </c>
      <c r="E205" s="247" t="s">
        <v>1</v>
      </c>
      <c r="F205" s="248" t="s">
        <v>3375</v>
      </c>
      <c r="G205" s="245"/>
      <c r="H205" s="247" t="s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182</v>
      </c>
      <c r="AU205" s="254" t="s">
        <v>85</v>
      </c>
      <c r="AV205" s="13" t="s">
        <v>83</v>
      </c>
      <c r="AW205" s="13" t="s">
        <v>34</v>
      </c>
      <c r="AX205" s="13" t="s">
        <v>76</v>
      </c>
      <c r="AY205" s="254" t="s">
        <v>171</v>
      </c>
    </row>
    <row r="206" s="14" customFormat="1">
      <c r="A206" s="14"/>
      <c r="B206" s="255"/>
      <c r="C206" s="256"/>
      <c r="D206" s="246" t="s">
        <v>182</v>
      </c>
      <c r="E206" s="257" t="s">
        <v>1</v>
      </c>
      <c r="F206" s="258" t="s">
        <v>3376</v>
      </c>
      <c r="G206" s="256"/>
      <c r="H206" s="259">
        <v>1.3500000000000001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182</v>
      </c>
      <c r="AU206" s="265" t="s">
        <v>85</v>
      </c>
      <c r="AV206" s="14" t="s">
        <v>85</v>
      </c>
      <c r="AW206" s="14" t="s">
        <v>34</v>
      </c>
      <c r="AX206" s="14" t="s">
        <v>76</v>
      </c>
      <c r="AY206" s="265" t="s">
        <v>171</v>
      </c>
    </row>
    <row r="207" s="2" customFormat="1" ht="16.5" customHeight="1">
      <c r="A207" s="38"/>
      <c r="B207" s="39"/>
      <c r="C207" s="267" t="s">
        <v>266</v>
      </c>
      <c r="D207" s="267" t="s">
        <v>284</v>
      </c>
      <c r="E207" s="268" t="s">
        <v>3377</v>
      </c>
      <c r="F207" s="269" t="s">
        <v>3378</v>
      </c>
      <c r="G207" s="270" t="s">
        <v>260</v>
      </c>
      <c r="H207" s="271">
        <v>2.5649999999999999</v>
      </c>
      <c r="I207" s="272"/>
      <c r="J207" s="273">
        <f>ROUND(I207*H207,2)</f>
        <v>0</v>
      </c>
      <c r="K207" s="269" t="s">
        <v>177</v>
      </c>
      <c r="L207" s="274"/>
      <c r="M207" s="275" t="s">
        <v>1</v>
      </c>
      <c r="N207" s="276" t="s">
        <v>41</v>
      </c>
      <c r="O207" s="91"/>
      <c r="P207" s="235">
        <f>O207*H207</f>
        <v>0</v>
      </c>
      <c r="Q207" s="235">
        <v>1</v>
      </c>
      <c r="R207" s="235">
        <f>Q207*H207</f>
        <v>2.5649999999999999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220</v>
      </c>
      <c r="AT207" s="237" t="s">
        <v>284</v>
      </c>
      <c r="AU207" s="237" t="s">
        <v>85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178</v>
      </c>
      <c r="BM207" s="237" t="s">
        <v>3379</v>
      </c>
    </row>
    <row r="208" s="14" customFormat="1">
      <c r="A208" s="14"/>
      <c r="B208" s="255"/>
      <c r="C208" s="256"/>
      <c r="D208" s="246" t="s">
        <v>182</v>
      </c>
      <c r="E208" s="256"/>
      <c r="F208" s="258" t="s">
        <v>3380</v>
      </c>
      <c r="G208" s="256"/>
      <c r="H208" s="259">
        <v>2.5649999999999999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182</v>
      </c>
      <c r="AU208" s="265" t="s">
        <v>85</v>
      </c>
      <c r="AV208" s="14" t="s">
        <v>85</v>
      </c>
      <c r="AW208" s="14" t="s">
        <v>4</v>
      </c>
      <c r="AX208" s="14" t="s">
        <v>83</v>
      </c>
      <c r="AY208" s="265" t="s">
        <v>171</v>
      </c>
    </row>
    <row r="209" s="2" customFormat="1" ht="16.5" customHeight="1">
      <c r="A209" s="38"/>
      <c r="B209" s="39"/>
      <c r="C209" s="226" t="s">
        <v>272</v>
      </c>
      <c r="D209" s="226" t="s">
        <v>173</v>
      </c>
      <c r="E209" s="227" t="s">
        <v>3381</v>
      </c>
      <c r="F209" s="228" t="s">
        <v>3382</v>
      </c>
      <c r="G209" s="229" t="s">
        <v>176</v>
      </c>
      <c r="H209" s="230">
        <v>0.29999999999999999</v>
      </c>
      <c r="I209" s="231"/>
      <c r="J209" s="232">
        <f>ROUND(I209*H209,2)</f>
        <v>0</v>
      </c>
      <c r="K209" s="228" t="s">
        <v>177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1.8907700000000001</v>
      </c>
      <c r="R209" s="235">
        <f>Q209*H209</f>
        <v>0.56723100000000004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178</v>
      </c>
      <c r="AT209" s="237" t="s">
        <v>173</v>
      </c>
      <c r="AU209" s="237" t="s">
        <v>85</v>
      </c>
      <c r="AY209" s="17" t="s">
        <v>171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178</v>
      </c>
      <c r="BM209" s="237" t="s">
        <v>3383</v>
      </c>
    </row>
    <row r="210" s="2" customFormat="1">
      <c r="A210" s="38"/>
      <c r="B210" s="39"/>
      <c r="C210" s="40"/>
      <c r="D210" s="239" t="s">
        <v>180</v>
      </c>
      <c r="E210" s="40"/>
      <c r="F210" s="240" t="s">
        <v>3384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180</v>
      </c>
      <c r="AU210" s="17" t="s">
        <v>85</v>
      </c>
    </row>
    <row r="211" s="13" customFormat="1">
      <c r="A211" s="13"/>
      <c r="B211" s="244"/>
      <c r="C211" s="245"/>
      <c r="D211" s="246" t="s">
        <v>182</v>
      </c>
      <c r="E211" s="247" t="s">
        <v>1</v>
      </c>
      <c r="F211" s="248" t="s">
        <v>3374</v>
      </c>
      <c r="G211" s="245"/>
      <c r="H211" s="247" t="s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182</v>
      </c>
      <c r="AU211" s="254" t="s">
        <v>85</v>
      </c>
      <c r="AV211" s="13" t="s">
        <v>83</v>
      </c>
      <c r="AW211" s="13" t="s">
        <v>34</v>
      </c>
      <c r="AX211" s="13" t="s">
        <v>76</v>
      </c>
      <c r="AY211" s="254" t="s">
        <v>171</v>
      </c>
    </row>
    <row r="212" s="13" customFormat="1">
      <c r="A212" s="13"/>
      <c r="B212" s="244"/>
      <c r="C212" s="245"/>
      <c r="D212" s="246" t="s">
        <v>182</v>
      </c>
      <c r="E212" s="247" t="s">
        <v>1</v>
      </c>
      <c r="F212" s="248" t="s">
        <v>3375</v>
      </c>
      <c r="G212" s="245"/>
      <c r="H212" s="247" t="s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182</v>
      </c>
      <c r="AU212" s="254" t="s">
        <v>85</v>
      </c>
      <c r="AV212" s="13" t="s">
        <v>83</v>
      </c>
      <c r="AW212" s="13" t="s">
        <v>34</v>
      </c>
      <c r="AX212" s="13" t="s">
        <v>76</v>
      </c>
      <c r="AY212" s="254" t="s">
        <v>171</v>
      </c>
    </row>
    <row r="213" s="13" customFormat="1">
      <c r="A213" s="13"/>
      <c r="B213" s="244"/>
      <c r="C213" s="245"/>
      <c r="D213" s="246" t="s">
        <v>182</v>
      </c>
      <c r="E213" s="247" t="s">
        <v>1</v>
      </c>
      <c r="F213" s="248" t="s">
        <v>3385</v>
      </c>
      <c r="G213" s="245"/>
      <c r="H213" s="247" t="s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182</v>
      </c>
      <c r="AU213" s="254" t="s">
        <v>85</v>
      </c>
      <c r="AV213" s="13" t="s">
        <v>83</v>
      </c>
      <c r="AW213" s="13" t="s">
        <v>34</v>
      </c>
      <c r="AX213" s="13" t="s">
        <v>76</v>
      </c>
      <c r="AY213" s="254" t="s">
        <v>171</v>
      </c>
    </row>
    <row r="214" s="13" customFormat="1">
      <c r="A214" s="13"/>
      <c r="B214" s="244"/>
      <c r="C214" s="245"/>
      <c r="D214" s="246" t="s">
        <v>182</v>
      </c>
      <c r="E214" s="247" t="s">
        <v>1</v>
      </c>
      <c r="F214" s="248" t="s">
        <v>184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182</v>
      </c>
      <c r="AU214" s="254" t="s">
        <v>85</v>
      </c>
      <c r="AV214" s="13" t="s">
        <v>83</v>
      </c>
      <c r="AW214" s="13" t="s">
        <v>34</v>
      </c>
      <c r="AX214" s="13" t="s">
        <v>76</v>
      </c>
      <c r="AY214" s="254" t="s">
        <v>171</v>
      </c>
    </row>
    <row r="215" s="14" customFormat="1">
      <c r="A215" s="14"/>
      <c r="B215" s="255"/>
      <c r="C215" s="256"/>
      <c r="D215" s="246" t="s">
        <v>182</v>
      </c>
      <c r="E215" s="257" t="s">
        <v>1</v>
      </c>
      <c r="F215" s="258" t="s">
        <v>3386</v>
      </c>
      <c r="G215" s="256"/>
      <c r="H215" s="259">
        <v>0.30000000000000004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182</v>
      </c>
      <c r="AU215" s="265" t="s">
        <v>85</v>
      </c>
      <c r="AV215" s="14" t="s">
        <v>85</v>
      </c>
      <c r="AW215" s="14" t="s">
        <v>34</v>
      </c>
      <c r="AX215" s="14" t="s">
        <v>76</v>
      </c>
      <c r="AY215" s="265" t="s">
        <v>171</v>
      </c>
    </row>
    <row r="216" s="2" customFormat="1" ht="24.15" customHeight="1">
      <c r="A216" s="38"/>
      <c r="B216" s="39"/>
      <c r="C216" s="226" t="s">
        <v>283</v>
      </c>
      <c r="D216" s="226" t="s">
        <v>173</v>
      </c>
      <c r="E216" s="227" t="s">
        <v>290</v>
      </c>
      <c r="F216" s="228" t="s">
        <v>291</v>
      </c>
      <c r="G216" s="229" t="s">
        <v>292</v>
      </c>
      <c r="H216" s="230">
        <v>31</v>
      </c>
      <c r="I216" s="231"/>
      <c r="J216" s="232">
        <f>ROUND(I216*H216,2)</f>
        <v>0</v>
      </c>
      <c r="K216" s="228" t="s">
        <v>177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178</v>
      </c>
      <c r="AT216" s="237" t="s">
        <v>173</v>
      </c>
      <c r="AU216" s="237" t="s">
        <v>85</v>
      </c>
      <c r="AY216" s="17" t="s">
        <v>171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178</v>
      </c>
      <c r="BM216" s="237" t="s">
        <v>3387</v>
      </c>
    </row>
    <row r="217" s="2" customFormat="1">
      <c r="A217" s="38"/>
      <c r="B217" s="39"/>
      <c r="C217" s="40"/>
      <c r="D217" s="239" t="s">
        <v>180</v>
      </c>
      <c r="E217" s="40"/>
      <c r="F217" s="240" t="s">
        <v>294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180</v>
      </c>
      <c r="AU217" s="17" t="s">
        <v>85</v>
      </c>
    </row>
    <row r="218" s="13" customFormat="1">
      <c r="A218" s="13"/>
      <c r="B218" s="244"/>
      <c r="C218" s="245"/>
      <c r="D218" s="246" t="s">
        <v>182</v>
      </c>
      <c r="E218" s="247" t="s">
        <v>1</v>
      </c>
      <c r="F218" s="248" t="s">
        <v>3329</v>
      </c>
      <c r="G218" s="245"/>
      <c r="H218" s="247" t="s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182</v>
      </c>
      <c r="AU218" s="254" t="s">
        <v>85</v>
      </c>
      <c r="AV218" s="13" t="s">
        <v>83</v>
      </c>
      <c r="AW218" s="13" t="s">
        <v>34</v>
      </c>
      <c r="AX218" s="13" t="s">
        <v>76</v>
      </c>
      <c r="AY218" s="254" t="s">
        <v>171</v>
      </c>
    </row>
    <row r="219" s="13" customFormat="1">
      <c r="A219" s="13"/>
      <c r="B219" s="244"/>
      <c r="C219" s="245"/>
      <c r="D219" s="246" t="s">
        <v>182</v>
      </c>
      <c r="E219" s="247" t="s">
        <v>1</v>
      </c>
      <c r="F219" s="248" t="s">
        <v>184</v>
      </c>
      <c r="G219" s="245"/>
      <c r="H219" s="247" t="s">
        <v>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182</v>
      </c>
      <c r="AU219" s="254" t="s">
        <v>85</v>
      </c>
      <c r="AV219" s="13" t="s">
        <v>83</v>
      </c>
      <c r="AW219" s="13" t="s">
        <v>34</v>
      </c>
      <c r="AX219" s="13" t="s">
        <v>76</v>
      </c>
      <c r="AY219" s="254" t="s">
        <v>171</v>
      </c>
    </row>
    <row r="220" s="13" customFormat="1">
      <c r="A220" s="13"/>
      <c r="B220" s="244"/>
      <c r="C220" s="245"/>
      <c r="D220" s="246" t="s">
        <v>182</v>
      </c>
      <c r="E220" s="247" t="s">
        <v>1</v>
      </c>
      <c r="F220" s="248" t="s">
        <v>3388</v>
      </c>
      <c r="G220" s="245"/>
      <c r="H220" s="247" t="s">
        <v>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182</v>
      </c>
      <c r="AU220" s="254" t="s">
        <v>85</v>
      </c>
      <c r="AV220" s="13" t="s">
        <v>83</v>
      </c>
      <c r="AW220" s="13" t="s">
        <v>34</v>
      </c>
      <c r="AX220" s="13" t="s">
        <v>76</v>
      </c>
      <c r="AY220" s="254" t="s">
        <v>171</v>
      </c>
    </row>
    <row r="221" s="14" customFormat="1">
      <c r="A221" s="14"/>
      <c r="B221" s="255"/>
      <c r="C221" s="256"/>
      <c r="D221" s="246" t="s">
        <v>182</v>
      </c>
      <c r="E221" s="257" t="s">
        <v>1</v>
      </c>
      <c r="F221" s="258" t="s">
        <v>3389</v>
      </c>
      <c r="G221" s="256"/>
      <c r="H221" s="259">
        <v>31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182</v>
      </c>
      <c r="AU221" s="265" t="s">
        <v>85</v>
      </c>
      <c r="AV221" s="14" t="s">
        <v>85</v>
      </c>
      <c r="AW221" s="14" t="s">
        <v>34</v>
      </c>
      <c r="AX221" s="14" t="s">
        <v>76</v>
      </c>
      <c r="AY221" s="265" t="s">
        <v>171</v>
      </c>
    </row>
    <row r="222" s="12" customFormat="1" ht="22.8" customHeight="1">
      <c r="A222" s="12"/>
      <c r="B222" s="210"/>
      <c r="C222" s="211"/>
      <c r="D222" s="212" t="s">
        <v>75</v>
      </c>
      <c r="E222" s="224" t="s">
        <v>238</v>
      </c>
      <c r="F222" s="224" t="s">
        <v>3390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SUM(P223:P247)</f>
        <v>0</v>
      </c>
      <c r="Q222" s="218"/>
      <c r="R222" s="219">
        <f>SUM(R223:R247)</f>
        <v>0</v>
      </c>
      <c r="S222" s="218"/>
      <c r="T222" s="220">
        <f>SUM(T223:T247)</f>
        <v>38.640000000000001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83</v>
      </c>
      <c r="AT222" s="222" t="s">
        <v>75</v>
      </c>
      <c r="AU222" s="222" t="s">
        <v>83</v>
      </c>
      <c r="AY222" s="221" t="s">
        <v>171</v>
      </c>
      <c r="BK222" s="223">
        <f>SUM(BK223:BK247)</f>
        <v>0</v>
      </c>
    </row>
    <row r="223" s="2" customFormat="1" ht="24.15" customHeight="1">
      <c r="A223" s="38"/>
      <c r="B223" s="39"/>
      <c r="C223" s="226" t="s">
        <v>289</v>
      </c>
      <c r="D223" s="226" t="s">
        <v>173</v>
      </c>
      <c r="E223" s="227" t="s">
        <v>3391</v>
      </c>
      <c r="F223" s="228" t="s">
        <v>3392</v>
      </c>
      <c r="G223" s="229" t="s">
        <v>292</v>
      </c>
      <c r="H223" s="230">
        <v>26</v>
      </c>
      <c r="I223" s="231"/>
      <c r="J223" s="232">
        <f>ROUND(I223*H223,2)</f>
        <v>0</v>
      </c>
      <c r="K223" s="228" t="s">
        <v>177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0.29999999999999999</v>
      </c>
      <c r="T223" s="236">
        <f>S223*H223</f>
        <v>7.7999999999999998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178</v>
      </c>
      <c r="AT223" s="237" t="s">
        <v>173</v>
      </c>
      <c r="AU223" s="237" t="s">
        <v>85</v>
      </c>
      <c r="AY223" s="17" t="s">
        <v>171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178</v>
      </c>
      <c r="BM223" s="237" t="s">
        <v>3393</v>
      </c>
    </row>
    <row r="224" s="2" customFormat="1">
      <c r="A224" s="38"/>
      <c r="B224" s="39"/>
      <c r="C224" s="40"/>
      <c r="D224" s="239" t="s">
        <v>180</v>
      </c>
      <c r="E224" s="40"/>
      <c r="F224" s="240" t="s">
        <v>3394</v>
      </c>
      <c r="G224" s="40"/>
      <c r="H224" s="40"/>
      <c r="I224" s="241"/>
      <c r="J224" s="40"/>
      <c r="K224" s="40"/>
      <c r="L224" s="44"/>
      <c r="M224" s="242"/>
      <c r="N224" s="243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180</v>
      </c>
      <c r="AU224" s="17" t="s">
        <v>85</v>
      </c>
    </row>
    <row r="225" s="13" customFormat="1">
      <c r="A225" s="13"/>
      <c r="B225" s="244"/>
      <c r="C225" s="245"/>
      <c r="D225" s="246" t="s">
        <v>182</v>
      </c>
      <c r="E225" s="247" t="s">
        <v>1</v>
      </c>
      <c r="F225" s="248" t="s">
        <v>3395</v>
      </c>
      <c r="G225" s="245"/>
      <c r="H225" s="247" t="s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182</v>
      </c>
      <c r="AU225" s="254" t="s">
        <v>85</v>
      </c>
      <c r="AV225" s="13" t="s">
        <v>83</v>
      </c>
      <c r="AW225" s="13" t="s">
        <v>34</v>
      </c>
      <c r="AX225" s="13" t="s">
        <v>76</v>
      </c>
      <c r="AY225" s="254" t="s">
        <v>171</v>
      </c>
    </row>
    <row r="226" s="13" customFormat="1">
      <c r="A226" s="13"/>
      <c r="B226" s="244"/>
      <c r="C226" s="245"/>
      <c r="D226" s="246" t="s">
        <v>182</v>
      </c>
      <c r="E226" s="247" t="s">
        <v>1</v>
      </c>
      <c r="F226" s="248" t="s">
        <v>184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182</v>
      </c>
      <c r="AU226" s="254" t="s">
        <v>85</v>
      </c>
      <c r="AV226" s="13" t="s">
        <v>83</v>
      </c>
      <c r="AW226" s="13" t="s">
        <v>34</v>
      </c>
      <c r="AX226" s="13" t="s">
        <v>76</v>
      </c>
      <c r="AY226" s="254" t="s">
        <v>171</v>
      </c>
    </row>
    <row r="227" s="14" customFormat="1">
      <c r="A227" s="14"/>
      <c r="B227" s="255"/>
      <c r="C227" s="256"/>
      <c r="D227" s="246" t="s">
        <v>182</v>
      </c>
      <c r="E227" s="257" t="s">
        <v>1</v>
      </c>
      <c r="F227" s="258" t="s">
        <v>3396</v>
      </c>
      <c r="G227" s="256"/>
      <c r="H227" s="259">
        <v>26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182</v>
      </c>
      <c r="AU227" s="265" t="s">
        <v>85</v>
      </c>
      <c r="AV227" s="14" t="s">
        <v>85</v>
      </c>
      <c r="AW227" s="14" t="s">
        <v>34</v>
      </c>
      <c r="AX227" s="14" t="s">
        <v>76</v>
      </c>
      <c r="AY227" s="265" t="s">
        <v>171</v>
      </c>
    </row>
    <row r="228" s="2" customFormat="1" ht="24.15" customHeight="1">
      <c r="A228" s="38"/>
      <c r="B228" s="39"/>
      <c r="C228" s="226" t="s">
        <v>299</v>
      </c>
      <c r="D228" s="226" t="s">
        <v>173</v>
      </c>
      <c r="E228" s="227" t="s">
        <v>3397</v>
      </c>
      <c r="F228" s="228" t="s">
        <v>3398</v>
      </c>
      <c r="G228" s="229" t="s">
        <v>292</v>
      </c>
      <c r="H228" s="230">
        <v>26</v>
      </c>
      <c r="I228" s="231"/>
      <c r="J228" s="232">
        <f>ROUND(I228*H228,2)</f>
        <v>0</v>
      </c>
      <c r="K228" s="228" t="s">
        <v>177</v>
      </c>
      <c r="L228" s="44"/>
      <c r="M228" s="233" t="s">
        <v>1</v>
      </c>
      <c r="N228" s="234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0.17000000000000001</v>
      </c>
      <c r="T228" s="236">
        <f>S228*H228</f>
        <v>4.4199999999999999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178</v>
      </c>
      <c r="AT228" s="237" t="s">
        <v>173</v>
      </c>
      <c r="AU228" s="237" t="s">
        <v>85</v>
      </c>
      <c r="AY228" s="17" t="s">
        <v>171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178</v>
      </c>
      <c r="BM228" s="237" t="s">
        <v>3399</v>
      </c>
    </row>
    <row r="229" s="2" customFormat="1">
      <c r="A229" s="38"/>
      <c r="B229" s="39"/>
      <c r="C229" s="40"/>
      <c r="D229" s="239" t="s">
        <v>180</v>
      </c>
      <c r="E229" s="40"/>
      <c r="F229" s="240" t="s">
        <v>3400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180</v>
      </c>
      <c r="AU229" s="17" t="s">
        <v>85</v>
      </c>
    </row>
    <row r="230" s="13" customFormat="1">
      <c r="A230" s="13"/>
      <c r="B230" s="244"/>
      <c r="C230" s="245"/>
      <c r="D230" s="246" t="s">
        <v>182</v>
      </c>
      <c r="E230" s="247" t="s">
        <v>1</v>
      </c>
      <c r="F230" s="248" t="s">
        <v>3395</v>
      </c>
      <c r="G230" s="245"/>
      <c r="H230" s="247" t="s">
        <v>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182</v>
      </c>
      <c r="AU230" s="254" t="s">
        <v>85</v>
      </c>
      <c r="AV230" s="13" t="s">
        <v>83</v>
      </c>
      <c r="AW230" s="13" t="s">
        <v>34</v>
      </c>
      <c r="AX230" s="13" t="s">
        <v>76</v>
      </c>
      <c r="AY230" s="254" t="s">
        <v>171</v>
      </c>
    </row>
    <row r="231" s="13" customFormat="1">
      <c r="A231" s="13"/>
      <c r="B231" s="244"/>
      <c r="C231" s="245"/>
      <c r="D231" s="246" t="s">
        <v>182</v>
      </c>
      <c r="E231" s="247" t="s">
        <v>1</v>
      </c>
      <c r="F231" s="248" t="s">
        <v>184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182</v>
      </c>
      <c r="AU231" s="254" t="s">
        <v>85</v>
      </c>
      <c r="AV231" s="13" t="s">
        <v>83</v>
      </c>
      <c r="AW231" s="13" t="s">
        <v>34</v>
      </c>
      <c r="AX231" s="13" t="s">
        <v>76</v>
      </c>
      <c r="AY231" s="254" t="s">
        <v>171</v>
      </c>
    </row>
    <row r="232" s="14" customFormat="1">
      <c r="A232" s="14"/>
      <c r="B232" s="255"/>
      <c r="C232" s="256"/>
      <c r="D232" s="246" t="s">
        <v>182</v>
      </c>
      <c r="E232" s="257" t="s">
        <v>1</v>
      </c>
      <c r="F232" s="258" t="s">
        <v>3396</v>
      </c>
      <c r="G232" s="256"/>
      <c r="H232" s="259">
        <v>26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182</v>
      </c>
      <c r="AU232" s="265" t="s">
        <v>85</v>
      </c>
      <c r="AV232" s="14" t="s">
        <v>85</v>
      </c>
      <c r="AW232" s="14" t="s">
        <v>34</v>
      </c>
      <c r="AX232" s="14" t="s">
        <v>76</v>
      </c>
      <c r="AY232" s="265" t="s">
        <v>171</v>
      </c>
    </row>
    <row r="233" s="2" customFormat="1" ht="24.15" customHeight="1">
      <c r="A233" s="38"/>
      <c r="B233" s="39"/>
      <c r="C233" s="226" t="s">
        <v>307</v>
      </c>
      <c r="D233" s="226" t="s">
        <v>173</v>
      </c>
      <c r="E233" s="227" t="s">
        <v>3401</v>
      </c>
      <c r="F233" s="228" t="s">
        <v>3402</v>
      </c>
      <c r="G233" s="229" t="s">
        <v>292</v>
      </c>
      <c r="H233" s="230">
        <v>26</v>
      </c>
      <c r="I233" s="231"/>
      <c r="J233" s="232">
        <f>ROUND(I233*H233,2)</f>
        <v>0</v>
      </c>
      <c r="K233" s="228" t="s">
        <v>177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0.44</v>
      </c>
      <c r="T233" s="236">
        <f>S233*H233</f>
        <v>11.44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178</v>
      </c>
      <c r="AT233" s="237" t="s">
        <v>173</v>
      </c>
      <c r="AU233" s="237" t="s">
        <v>85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178</v>
      </c>
      <c r="BM233" s="237" t="s">
        <v>3403</v>
      </c>
    </row>
    <row r="234" s="2" customFormat="1">
      <c r="A234" s="38"/>
      <c r="B234" s="39"/>
      <c r="C234" s="40"/>
      <c r="D234" s="239" t="s">
        <v>180</v>
      </c>
      <c r="E234" s="40"/>
      <c r="F234" s="240" t="s">
        <v>3404</v>
      </c>
      <c r="G234" s="40"/>
      <c r="H234" s="40"/>
      <c r="I234" s="241"/>
      <c r="J234" s="40"/>
      <c r="K234" s="40"/>
      <c r="L234" s="44"/>
      <c r="M234" s="242"/>
      <c r="N234" s="24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180</v>
      </c>
      <c r="AU234" s="17" t="s">
        <v>85</v>
      </c>
    </row>
    <row r="235" s="13" customFormat="1">
      <c r="A235" s="13"/>
      <c r="B235" s="244"/>
      <c r="C235" s="245"/>
      <c r="D235" s="246" t="s">
        <v>182</v>
      </c>
      <c r="E235" s="247" t="s">
        <v>1</v>
      </c>
      <c r="F235" s="248" t="s">
        <v>3395</v>
      </c>
      <c r="G235" s="245"/>
      <c r="H235" s="247" t="s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182</v>
      </c>
      <c r="AU235" s="254" t="s">
        <v>85</v>
      </c>
      <c r="AV235" s="13" t="s">
        <v>83</v>
      </c>
      <c r="AW235" s="13" t="s">
        <v>34</v>
      </c>
      <c r="AX235" s="13" t="s">
        <v>76</v>
      </c>
      <c r="AY235" s="254" t="s">
        <v>171</v>
      </c>
    </row>
    <row r="236" s="13" customFormat="1">
      <c r="A236" s="13"/>
      <c r="B236" s="244"/>
      <c r="C236" s="245"/>
      <c r="D236" s="246" t="s">
        <v>182</v>
      </c>
      <c r="E236" s="247" t="s">
        <v>1</v>
      </c>
      <c r="F236" s="248" t="s">
        <v>184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182</v>
      </c>
      <c r="AU236" s="254" t="s">
        <v>85</v>
      </c>
      <c r="AV236" s="13" t="s">
        <v>83</v>
      </c>
      <c r="AW236" s="13" t="s">
        <v>34</v>
      </c>
      <c r="AX236" s="13" t="s">
        <v>76</v>
      </c>
      <c r="AY236" s="254" t="s">
        <v>171</v>
      </c>
    </row>
    <row r="237" s="14" customFormat="1">
      <c r="A237" s="14"/>
      <c r="B237" s="255"/>
      <c r="C237" s="256"/>
      <c r="D237" s="246" t="s">
        <v>182</v>
      </c>
      <c r="E237" s="257" t="s">
        <v>1</v>
      </c>
      <c r="F237" s="258" t="s">
        <v>3405</v>
      </c>
      <c r="G237" s="256"/>
      <c r="H237" s="259">
        <v>26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182</v>
      </c>
      <c r="AU237" s="265" t="s">
        <v>85</v>
      </c>
      <c r="AV237" s="14" t="s">
        <v>85</v>
      </c>
      <c r="AW237" s="14" t="s">
        <v>34</v>
      </c>
      <c r="AX237" s="14" t="s">
        <v>76</v>
      </c>
      <c r="AY237" s="265" t="s">
        <v>171</v>
      </c>
    </row>
    <row r="238" s="2" customFormat="1" ht="24.15" customHeight="1">
      <c r="A238" s="38"/>
      <c r="B238" s="39"/>
      <c r="C238" s="226" t="s">
        <v>7</v>
      </c>
      <c r="D238" s="226" t="s">
        <v>173</v>
      </c>
      <c r="E238" s="227" t="s">
        <v>3406</v>
      </c>
      <c r="F238" s="228" t="s">
        <v>3407</v>
      </c>
      <c r="G238" s="229" t="s">
        <v>292</v>
      </c>
      <c r="H238" s="230">
        <v>26</v>
      </c>
      <c r="I238" s="231"/>
      <c r="J238" s="232">
        <f>ROUND(I238*H238,2)</f>
        <v>0</v>
      </c>
      <c r="K238" s="228" t="s">
        <v>177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0.45000000000000001</v>
      </c>
      <c r="T238" s="236">
        <f>S238*H238</f>
        <v>11.700000000000001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178</v>
      </c>
      <c r="AT238" s="237" t="s">
        <v>173</v>
      </c>
      <c r="AU238" s="237" t="s">
        <v>85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178</v>
      </c>
      <c r="BM238" s="237" t="s">
        <v>3408</v>
      </c>
    </row>
    <row r="239" s="2" customFormat="1">
      <c r="A239" s="38"/>
      <c r="B239" s="39"/>
      <c r="C239" s="40"/>
      <c r="D239" s="239" t="s">
        <v>180</v>
      </c>
      <c r="E239" s="40"/>
      <c r="F239" s="240" t="s">
        <v>3409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180</v>
      </c>
      <c r="AU239" s="17" t="s">
        <v>85</v>
      </c>
    </row>
    <row r="240" s="13" customFormat="1">
      <c r="A240" s="13"/>
      <c r="B240" s="244"/>
      <c r="C240" s="245"/>
      <c r="D240" s="246" t="s">
        <v>182</v>
      </c>
      <c r="E240" s="247" t="s">
        <v>1</v>
      </c>
      <c r="F240" s="248" t="s">
        <v>3395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182</v>
      </c>
      <c r="AU240" s="254" t="s">
        <v>85</v>
      </c>
      <c r="AV240" s="13" t="s">
        <v>83</v>
      </c>
      <c r="AW240" s="13" t="s">
        <v>34</v>
      </c>
      <c r="AX240" s="13" t="s">
        <v>76</v>
      </c>
      <c r="AY240" s="254" t="s">
        <v>171</v>
      </c>
    </row>
    <row r="241" s="13" customFormat="1">
      <c r="A241" s="13"/>
      <c r="B241" s="244"/>
      <c r="C241" s="245"/>
      <c r="D241" s="246" t="s">
        <v>182</v>
      </c>
      <c r="E241" s="247" t="s">
        <v>1</v>
      </c>
      <c r="F241" s="248" t="s">
        <v>184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182</v>
      </c>
      <c r="AU241" s="254" t="s">
        <v>85</v>
      </c>
      <c r="AV241" s="13" t="s">
        <v>83</v>
      </c>
      <c r="AW241" s="13" t="s">
        <v>34</v>
      </c>
      <c r="AX241" s="13" t="s">
        <v>76</v>
      </c>
      <c r="AY241" s="254" t="s">
        <v>171</v>
      </c>
    </row>
    <row r="242" s="14" customFormat="1">
      <c r="A242" s="14"/>
      <c r="B242" s="255"/>
      <c r="C242" s="256"/>
      <c r="D242" s="246" t="s">
        <v>182</v>
      </c>
      <c r="E242" s="257" t="s">
        <v>1</v>
      </c>
      <c r="F242" s="258" t="s">
        <v>3410</v>
      </c>
      <c r="G242" s="256"/>
      <c r="H242" s="259">
        <v>26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182</v>
      </c>
      <c r="AU242" s="265" t="s">
        <v>85</v>
      </c>
      <c r="AV242" s="14" t="s">
        <v>85</v>
      </c>
      <c r="AW242" s="14" t="s">
        <v>34</v>
      </c>
      <c r="AX242" s="14" t="s">
        <v>76</v>
      </c>
      <c r="AY242" s="265" t="s">
        <v>171</v>
      </c>
    </row>
    <row r="243" s="2" customFormat="1" ht="16.5" customHeight="1">
      <c r="A243" s="38"/>
      <c r="B243" s="39"/>
      <c r="C243" s="226" t="s">
        <v>321</v>
      </c>
      <c r="D243" s="226" t="s">
        <v>173</v>
      </c>
      <c r="E243" s="227" t="s">
        <v>3411</v>
      </c>
      <c r="F243" s="228" t="s">
        <v>3412</v>
      </c>
      <c r="G243" s="229" t="s">
        <v>438</v>
      </c>
      <c r="H243" s="230">
        <v>16</v>
      </c>
      <c r="I243" s="231"/>
      <c r="J243" s="232">
        <f>ROUND(I243*H243,2)</f>
        <v>0</v>
      </c>
      <c r="K243" s="228" t="s">
        <v>177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0.20499999999999999</v>
      </c>
      <c r="T243" s="236">
        <f>S243*H243</f>
        <v>3.2799999999999998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178</v>
      </c>
      <c r="AT243" s="237" t="s">
        <v>173</v>
      </c>
      <c r="AU243" s="237" t="s">
        <v>85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178</v>
      </c>
      <c r="BM243" s="237" t="s">
        <v>3413</v>
      </c>
    </row>
    <row r="244" s="2" customFormat="1">
      <c r="A244" s="38"/>
      <c r="B244" s="39"/>
      <c r="C244" s="40"/>
      <c r="D244" s="239" t="s">
        <v>180</v>
      </c>
      <c r="E244" s="40"/>
      <c r="F244" s="240" t="s">
        <v>3414</v>
      </c>
      <c r="G244" s="40"/>
      <c r="H244" s="40"/>
      <c r="I244" s="241"/>
      <c r="J244" s="40"/>
      <c r="K244" s="40"/>
      <c r="L244" s="44"/>
      <c r="M244" s="242"/>
      <c r="N244" s="24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180</v>
      </c>
      <c r="AU244" s="17" t="s">
        <v>85</v>
      </c>
    </row>
    <row r="245" s="13" customFormat="1">
      <c r="A245" s="13"/>
      <c r="B245" s="244"/>
      <c r="C245" s="245"/>
      <c r="D245" s="246" t="s">
        <v>182</v>
      </c>
      <c r="E245" s="247" t="s">
        <v>1</v>
      </c>
      <c r="F245" s="248" t="s">
        <v>3395</v>
      </c>
      <c r="G245" s="245"/>
      <c r="H245" s="247" t="s">
        <v>1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182</v>
      </c>
      <c r="AU245" s="254" t="s">
        <v>85</v>
      </c>
      <c r="AV245" s="13" t="s">
        <v>83</v>
      </c>
      <c r="AW245" s="13" t="s">
        <v>34</v>
      </c>
      <c r="AX245" s="13" t="s">
        <v>76</v>
      </c>
      <c r="AY245" s="254" t="s">
        <v>171</v>
      </c>
    </row>
    <row r="246" s="13" customFormat="1">
      <c r="A246" s="13"/>
      <c r="B246" s="244"/>
      <c r="C246" s="245"/>
      <c r="D246" s="246" t="s">
        <v>182</v>
      </c>
      <c r="E246" s="247" t="s">
        <v>1</v>
      </c>
      <c r="F246" s="248" t="s">
        <v>184</v>
      </c>
      <c r="G246" s="245"/>
      <c r="H246" s="247" t="s">
        <v>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182</v>
      </c>
      <c r="AU246" s="254" t="s">
        <v>85</v>
      </c>
      <c r="AV246" s="13" t="s">
        <v>83</v>
      </c>
      <c r="AW246" s="13" t="s">
        <v>34</v>
      </c>
      <c r="AX246" s="13" t="s">
        <v>76</v>
      </c>
      <c r="AY246" s="254" t="s">
        <v>171</v>
      </c>
    </row>
    <row r="247" s="14" customFormat="1">
      <c r="A247" s="14"/>
      <c r="B247" s="255"/>
      <c r="C247" s="256"/>
      <c r="D247" s="246" t="s">
        <v>182</v>
      </c>
      <c r="E247" s="257" t="s">
        <v>1</v>
      </c>
      <c r="F247" s="258" t="s">
        <v>3415</v>
      </c>
      <c r="G247" s="256"/>
      <c r="H247" s="259">
        <v>16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182</v>
      </c>
      <c r="AU247" s="265" t="s">
        <v>85</v>
      </c>
      <c r="AV247" s="14" t="s">
        <v>85</v>
      </c>
      <c r="AW247" s="14" t="s">
        <v>34</v>
      </c>
      <c r="AX247" s="14" t="s">
        <v>76</v>
      </c>
      <c r="AY247" s="265" t="s">
        <v>171</v>
      </c>
    </row>
    <row r="248" s="12" customFormat="1" ht="22.8" customHeight="1">
      <c r="A248" s="12"/>
      <c r="B248" s="210"/>
      <c r="C248" s="211"/>
      <c r="D248" s="212" t="s">
        <v>75</v>
      </c>
      <c r="E248" s="224" t="s">
        <v>289</v>
      </c>
      <c r="F248" s="224" t="s">
        <v>3416</v>
      </c>
      <c r="G248" s="211"/>
      <c r="H248" s="211"/>
      <c r="I248" s="214"/>
      <c r="J248" s="225">
        <f>BK248</f>
        <v>0</v>
      </c>
      <c r="K248" s="211"/>
      <c r="L248" s="216"/>
      <c r="M248" s="217"/>
      <c r="N248" s="218"/>
      <c r="O248" s="218"/>
      <c r="P248" s="219">
        <f>SUM(P249:P265)</f>
        <v>0</v>
      </c>
      <c r="Q248" s="218"/>
      <c r="R248" s="219">
        <f>SUM(R249:R265)</f>
        <v>7.1634599999999997</v>
      </c>
      <c r="S248" s="218"/>
      <c r="T248" s="220">
        <f>SUM(T249:T265)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1" t="s">
        <v>83</v>
      </c>
      <c r="AT248" s="222" t="s">
        <v>75</v>
      </c>
      <c r="AU248" s="222" t="s">
        <v>83</v>
      </c>
      <c r="AY248" s="221" t="s">
        <v>171</v>
      </c>
      <c r="BK248" s="223">
        <f>SUM(BK249:BK265)</f>
        <v>0</v>
      </c>
    </row>
    <row r="249" s="2" customFormat="1" ht="24.15" customHeight="1">
      <c r="A249" s="38"/>
      <c r="B249" s="39"/>
      <c r="C249" s="226" t="s">
        <v>326</v>
      </c>
      <c r="D249" s="226" t="s">
        <v>173</v>
      </c>
      <c r="E249" s="227" t="s">
        <v>3417</v>
      </c>
      <c r="F249" s="228" t="s">
        <v>3418</v>
      </c>
      <c r="G249" s="229" t="s">
        <v>292</v>
      </c>
      <c r="H249" s="230">
        <v>17</v>
      </c>
      <c r="I249" s="231"/>
      <c r="J249" s="232">
        <f>ROUND(I249*H249,2)</f>
        <v>0</v>
      </c>
      <c r="K249" s="228" t="s">
        <v>177</v>
      </c>
      <c r="L249" s="44"/>
      <c r="M249" s="233" t="s">
        <v>1</v>
      </c>
      <c r="N249" s="234" t="s">
        <v>41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178</v>
      </c>
      <c r="AT249" s="237" t="s">
        <v>173</v>
      </c>
      <c r="AU249" s="237" t="s">
        <v>85</v>
      </c>
      <c r="AY249" s="17" t="s">
        <v>171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83</v>
      </c>
      <c r="BK249" s="238">
        <f>ROUND(I249*H249,2)</f>
        <v>0</v>
      </c>
      <c r="BL249" s="17" t="s">
        <v>178</v>
      </c>
      <c r="BM249" s="237" t="s">
        <v>3419</v>
      </c>
    </row>
    <row r="250" s="2" customFormat="1">
      <c r="A250" s="38"/>
      <c r="B250" s="39"/>
      <c r="C250" s="40"/>
      <c r="D250" s="239" t="s">
        <v>180</v>
      </c>
      <c r="E250" s="40"/>
      <c r="F250" s="240" t="s">
        <v>3420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180</v>
      </c>
      <c r="AU250" s="17" t="s">
        <v>85</v>
      </c>
    </row>
    <row r="251" s="13" customFormat="1">
      <c r="A251" s="13"/>
      <c r="B251" s="244"/>
      <c r="C251" s="245"/>
      <c r="D251" s="246" t="s">
        <v>182</v>
      </c>
      <c r="E251" s="247" t="s">
        <v>1</v>
      </c>
      <c r="F251" s="248" t="s">
        <v>3421</v>
      </c>
      <c r="G251" s="245"/>
      <c r="H251" s="247" t="s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182</v>
      </c>
      <c r="AU251" s="254" t="s">
        <v>85</v>
      </c>
      <c r="AV251" s="13" t="s">
        <v>83</v>
      </c>
      <c r="AW251" s="13" t="s">
        <v>34</v>
      </c>
      <c r="AX251" s="13" t="s">
        <v>76</v>
      </c>
      <c r="AY251" s="254" t="s">
        <v>171</v>
      </c>
    </row>
    <row r="252" s="13" customFormat="1">
      <c r="A252" s="13"/>
      <c r="B252" s="244"/>
      <c r="C252" s="245"/>
      <c r="D252" s="246" t="s">
        <v>182</v>
      </c>
      <c r="E252" s="247" t="s">
        <v>1</v>
      </c>
      <c r="F252" s="248" t="s">
        <v>184</v>
      </c>
      <c r="G252" s="245"/>
      <c r="H252" s="247" t="s">
        <v>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182</v>
      </c>
      <c r="AU252" s="254" t="s">
        <v>85</v>
      </c>
      <c r="AV252" s="13" t="s">
        <v>83</v>
      </c>
      <c r="AW252" s="13" t="s">
        <v>34</v>
      </c>
      <c r="AX252" s="13" t="s">
        <v>76</v>
      </c>
      <c r="AY252" s="254" t="s">
        <v>171</v>
      </c>
    </row>
    <row r="253" s="13" customFormat="1">
      <c r="A253" s="13"/>
      <c r="B253" s="244"/>
      <c r="C253" s="245"/>
      <c r="D253" s="246" t="s">
        <v>182</v>
      </c>
      <c r="E253" s="247" t="s">
        <v>1</v>
      </c>
      <c r="F253" s="248" t="s">
        <v>3422</v>
      </c>
      <c r="G253" s="245"/>
      <c r="H253" s="247" t="s">
        <v>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4" t="s">
        <v>182</v>
      </c>
      <c r="AU253" s="254" t="s">
        <v>85</v>
      </c>
      <c r="AV253" s="13" t="s">
        <v>83</v>
      </c>
      <c r="AW253" s="13" t="s">
        <v>34</v>
      </c>
      <c r="AX253" s="13" t="s">
        <v>76</v>
      </c>
      <c r="AY253" s="254" t="s">
        <v>171</v>
      </c>
    </row>
    <row r="254" s="14" customFormat="1">
      <c r="A254" s="14"/>
      <c r="B254" s="255"/>
      <c r="C254" s="256"/>
      <c r="D254" s="246" t="s">
        <v>182</v>
      </c>
      <c r="E254" s="257" t="s">
        <v>1</v>
      </c>
      <c r="F254" s="258" t="s">
        <v>3423</v>
      </c>
      <c r="G254" s="256"/>
      <c r="H254" s="259">
        <v>17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182</v>
      </c>
      <c r="AU254" s="265" t="s">
        <v>85</v>
      </c>
      <c r="AV254" s="14" t="s">
        <v>85</v>
      </c>
      <c r="AW254" s="14" t="s">
        <v>34</v>
      </c>
      <c r="AX254" s="14" t="s">
        <v>76</v>
      </c>
      <c r="AY254" s="265" t="s">
        <v>171</v>
      </c>
    </row>
    <row r="255" s="2" customFormat="1" ht="16.5" customHeight="1">
      <c r="A255" s="38"/>
      <c r="B255" s="39"/>
      <c r="C255" s="267" t="s">
        <v>332</v>
      </c>
      <c r="D255" s="267" t="s">
        <v>284</v>
      </c>
      <c r="E255" s="268" t="s">
        <v>3424</v>
      </c>
      <c r="F255" s="269" t="s">
        <v>3425</v>
      </c>
      <c r="G255" s="270" t="s">
        <v>260</v>
      </c>
      <c r="H255" s="271">
        <v>7.1399999999999997</v>
      </c>
      <c r="I255" s="272"/>
      <c r="J255" s="273">
        <f>ROUND(I255*H255,2)</f>
        <v>0</v>
      </c>
      <c r="K255" s="269" t="s">
        <v>1</v>
      </c>
      <c r="L255" s="274"/>
      <c r="M255" s="275" t="s">
        <v>1</v>
      </c>
      <c r="N255" s="276" t="s">
        <v>41</v>
      </c>
      <c r="O255" s="91"/>
      <c r="P255" s="235">
        <f>O255*H255</f>
        <v>0</v>
      </c>
      <c r="Q255" s="235">
        <v>1</v>
      </c>
      <c r="R255" s="235">
        <f>Q255*H255</f>
        <v>7.1399999999999997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220</v>
      </c>
      <c r="AT255" s="237" t="s">
        <v>284</v>
      </c>
      <c r="AU255" s="237" t="s">
        <v>85</v>
      </c>
      <c r="AY255" s="17" t="s">
        <v>171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178</v>
      </c>
      <c r="BM255" s="237" t="s">
        <v>3426</v>
      </c>
    </row>
    <row r="256" s="13" customFormat="1">
      <c r="A256" s="13"/>
      <c r="B256" s="244"/>
      <c r="C256" s="245"/>
      <c r="D256" s="246" t="s">
        <v>182</v>
      </c>
      <c r="E256" s="247" t="s">
        <v>1</v>
      </c>
      <c r="F256" s="248" t="s">
        <v>3421</v>
      </c>
      <c r="G256" s="245"/>
      <c r="H256" s="247" t="s">
        <v>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182</v>
      </c>
      <c r="AU256" s="254" t="s">
        <v>85</v>
      </c>
      <c r="AV256" s="13" t="s">
        <v>83</v>
      </c>
      <c r="AW256" s="13" t="s">
        <v>34</v>
      </c>
      <c r="AX256" s="13" t="s">
        <v>76</v>
      </c>
      <c r="AY256" s="254" t="s">
        <v>171</v>
      </c>
    </row>
    <row r="257" s="13" customFormat="1">
      <c r="A257" s="13"/>
      <c r="B257" s="244"/>
      <c r="C257" s="245"/>
      <c r="D257" s="246" t="s">
        <v>182</v>
      </c>
      <c r="E257" s="247" t="s">
        <v>1</v>
      </c>
      <c r="F257" s="248" t="s">
        <v>184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182</v>
      </c>
      <c r="AU257" s="254" t="s">
        <v>85</v>
      </c>
      <c r="AV257" s="13" t="s">
        <v>83</v>
      </c>
      <c r="AW257" s="13" t="s">
        <v>34</v>
      </c>
      <c r="AX257" s="13" t="s">
        <v>76</v>
      </c>
      <c r="AY257" s="254" t="s">
        <v>171</v>
      </c>
    </row>
    <row r="258" s="13" customFormat="1">
      <c r="A258" s="13"/>
      <c r="B258" s="244"/>
      <c r="C258" s="245"/>
      <c r="D258" s="246" t="s">
        <v>182</v>
      </c>
      <c r="E258" s="247" t="s">
        <v>1</v>
      </c>
      <c r="F258" s="248" t="s">
        <v>3427</v>
      </c>
      <c r="G258" s="245"/>
      <c r="H258" s="247" t="s">
        <v>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182</v>
      </c>
      <c r="AU258" s="254" t="s">
        <v>85</v>
      </c>
      <c r="AV258" s="13" t="s">
        <v>83</v>
      </c>
      <c r="AW258" s="13" t="s">
        <v>34</v>
      </c>
      <c r="AX258" s="13" t="s">
        <v>76</v>
      </c>
      <c r="AY258" s="254" t="s">
        <v>171</v>
      </c>
    </row>
    <row r="259" s="14" customFormat="1">
      <c r="A259" s="14"/>
      <c r="B259" s="255"/>
      <c r="C259" s="256"/>
      <c r="D259" s="246" t="s">
        <v>182</v>
      </c>
      <c r="E259" s="257" t="s">
        <v>1</v>
      </c>
      <c r="F259" s="258" t="s">
        <v>3428</v>
      </c>
      <c r="G259" s="256"/>
      <c r="H259" s="259">
        <v>7.1399999999999997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182</v>
      </c>
      <c r="AU259" s="265" t="s">
        <v>85</v>
      </c>
      <c r="AV259" s="14" t="s">
        <v>85</v>
      </c>
      <c r="AW259" s="14" t="s">
        <v>34</v>
      </c>
      <c r="AX259" s="14" t="s">
        <v>76</v>
      </c>
      <c r="AY259" s="265" t="s">
        <v>171</v>
      </c>
    </row>
    <row r="260" s="2" customFormat="1" ht="24.15" customHeight="1">
      <c r="A260" s="38"/>
      <c r="B260" s="39"/>
      <c r="C260" s="226" t="s">
        <v>338</v>
      </c>
      <c r="D260" s="226" t="s">
        <v>173</v>
      </c>
      <c r="E260" s="227" t="s">
        <v>3429</v>
      </c>
      <c r="F260" s="228" t="s">
        <v>3430</v>
      </c>
      <c r="G260" s="229" t="s">
        <v>292</v>
      </c>
      <c r="H260" s="230">
        <v>34</v>
      </c>
      <c r="I260" s="231"/>
      <c r="J260" s="232">
        <f>ROUND(I260*H260,2)</f>
        <v>0</v>
      </c>
      <c r="K260" s="228" t="s">
        <v>177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0.00068999999999999997</v>
      </c>
      <c r="R260" s="235">
        <f>Q260*H260</f>
        <v>0.023459999999999998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178</v>
      </c>
      <c r="AT260" s="237" t="s">
        <v>173</v>
      </c>
      <c r="AU260" s="237" t="s">
        <v>85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178</v>
      </c>
      <c r="BM260" s="237" t="s">
        <v>3431</v>
      </c>
    </row>
    <row r="261" s="2" customFormat="1">
      <c r="A261" s="38"/>
      <c r="B261" s="39"/>
      <c r="C261" s="40"/>
      <c r="D261" s="239" t="s">
        <v>180</v>
      </c>
      <c r="E261" s="40"/>
      <c r="F261" s="240" t="s">
        <v>3432</v>
      </c>
      <c r="G261" s="40"/>
      <c r="H261" s="40"/>
      <c r="I261" s="241"/>
      <c r="J261" s="40"/>
      <c r="K261" s="40"/>
      <c r="L261" s="44"/>
      <c r="M261" s="242"/>
      <c r="N261" s="243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180</v>
      </c>
      <c r="AU261" s="17" t="s">
        <v>85</v>
      </c>
    </row>
    <row r="262" s="13" customFormat="1">
      <c r="A262" s="13"/>
      <c r="B262" s="244"/>
      <c r="C262" s="245"/>
      <c r="D262" s="246" t="s">
        <v>182</v>
      </c>
      <c r="E262" s="247" t="s">
        <v>1</v>
      </c>
      <c r="F262" s="248" t="s">
        <v>3421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182</v>
      </c>
      <c r="AU262" s="254" t="s">
        <v>85</v>
      </c>
      <c r="AV262" s="13" t="s">
        <v>83</v>
      </c>
      <c r="AW262" s="13" t="s">
        <v>34</v>
      </c>
      <c r="AX262" s="13" t="s">
        <v>76</v>
      </c>
      <c r="AY262" s="254" t="s">
        <v>171</v>
      </c>
    </row>
    <row r="263" s="13" customFormat="1">
      <c r="A263" s="13"/>
      <c r="B263" s="244"/>
      <c r="C263" s="245"/>
      <c r="D263" s="246" t="s">
        <v>182</v>
      </c>
      <c r="E263" s="247" t="s">
        <v>1</v>
      </c>
      <c r="F263" s="248" t="s">
        <v>184</v>
      </c>
      <c r="G263" s="245"/>
      <c r="H263" s="247" t="s">
        <v>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4" t="s">
        <v>182</v>
      </c>
      <c r="AU263" s="254" t="s">
        <v>85</v>
      </c>
      <c r="AV263" s="13" t="s">
        <v>83</v>
      </c>
      <c r="AW263" s="13" t="s">
        <v>34</v>
      </c>
      <c r="AX263" s="13" t="s">
        <v>76</v>
      </c>
      <c r="AY263" s="254" t="s">
        <v>171</v>
      </c>
    </row>
    <row r="264" s="13" customFormat="1">
      <c r="A264" s="13"/>
      <c r="B264" s="244"/>
      <c r="C264" s="245"/>
      <c r="D264" s="246" t="s">
        <v>182</v>
      </c>
      <c r="E264" s="247" t="s">
        <v>1</v>
      </c>
      <c r="F264" s="248" t="s">
        <v>3433</v>
      </c>
      <c r="G264" s="245"/>
      <c r="H264" s="247" t="s">
        <v>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182</v>
      </c>
      <c r="AU264" s="254" t="s">
        <v>85</v>
      </c>
      <c r="AV264" s="13" t="s">
        <v>83</v>
      </c>
      <c r="AW264" s="13" t="s">
        <v>34</v>
      </c>
      <c r="AX264" s="13" t="s">
        <v>76</v>
      </c>
      <c r="AY264" s="254" t="s">
        <v>171</v>
      </c>
    </row>
    <row r="265" s="14" customFormat="1">
      <c r="A265" s="14"/>
      <c r="B265" s="255"/>
      <c r="C265" s="256"/>
      <c r="D265" s="246" t="s">
        <v>182</v>
      </c>
      <c r="E265" s="257" t="s">
        <v>1</v>
      </c>
      <c r="F265" s="258" t="s">
        <v>3434</v>
      </c>
      <c r="G265" s="256"/>
      <c r="H265" s="259">
        <v>34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182</v>
      </c>
      <c r="AU265" s="265" t="s">
        <v>85</v>
      </c>
      <c r="AV265" s="14" t="s">
        <v>85</v>
      </c>
      <c r="AW265" s="14" t="s">
        <v>34</v>
      </c>
      <c r="AX265" s="14" t="s">
        <v>76</v>
      </c>
      <c r="AY265" s="265" t="s">
        <v>171</v>
      </c>
    </row>
    <row r="266" s="12" customFormat="1" ht="22.8" customHeight="1">
      <c r="A266" s="12"/>
      <c r="B266" s="210"/>
      <c r="C266" s="211"/>
      <c r="D266" s="212" t="s">
        <v>75</v>
      </c>
      <c r="E266" s="224" t="s">
        <v>202</v>
      </c>
      <c r="F266" s="224" t="s">
        <v>3435</v>
      </c>
      <c r="G266" s="211"/>
      <c r="H266" s="211"/>
      <c r="I266" s="214"/>
      <c r="J266" s="225">
        <f>BK266</f>
        <v>0</v>
      </c>
      <c r="K266" s="211"/>
      <c r="L266" s="216"/>
      <c r="M266" s="217"/>
      <c r="N266" s="218"/>
      <c r="O266" s="218"/>
      <c r="P266" s="219">
        <f>SUM(P267:P322)</f>
        <v>0</v>
      </c>
      <c r="Q266" s="218"/>
      <c r="R266" s="219">
        <f>SUM(R267:R322)</f>
        <v>4.1510400000000001</v>
      </c>
      <c r="S266" s="218"/>
      <c r="T266" s="220">
        <f>SUM(T267:T322)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1" t="s">
        <v>83</v>
      </c>
      <c r="AT266" s="222" t="s">
        <v>75</v>
      </c>
      <c r="AU266" s="222" t="s">
        <v>83</v>
      </c>
      <c r="AY266" s="221" t="s">
        <v>171</v>
      </c>
      <c r="BK266" s="223">
        <f>SUM(BK267:BK322)</f>
        <v>0</v>
      </c>
    </row>
    <row r="267" s="2" customFormat="1" ht="24.15" customHeight="1">
      <c r="A267" s="38"/>
      <c r="B267" s="39"/>
      <c r="C267" s="226" t="s">
        <v>345</v>
      </c>
      <c r="D267" s="226" t="s">
        <v>173</v>
      </c>
      <c r="E267" s="227" t="s">
        <v>3436</v>
      </c>
      <c r="F267" s="228" t="s">
        <v>3437</v>
      </c>
      <c r="G267" s="229" t="s">
        <v>292</v>
      </c>
      <c r="H267" s="230">
        <v>17</v>
      </c>
      <c r="I267" s="231"/>
      <c r="J267" s="232">
        <f>ROUND(I267*H267,2)</f>
        <v>0</v>
      </c>
      <c r="K267" s="228" t="s">
        <v>177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0.23000000000000001</v>
      </c>
      <c r="R267" s="235">
        <f>Q267*H267</f>
        <v>3.9100000000000001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178</v>
      </c>
      <c r="AT267" s="237" t="s">
        <v>173</v>
      </c>
      <c r="AU267" s="237" t="s">
        <v>85</v>
      </c>
      <c r="AY267" s="17" t="s">
        <v>171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178</v>
      </c>
      <c r="BM267" s="237" t="s">
        <v>3438</v>
      </c>
    </row>
    <row r="268" s="2" customFormat="1">
      <c r="A268" s="38"/>
      <c r="B268" s="39"/>
      <c r="C268" s="40"/>
      <c r="D268" s="239" t="s">
        <v>180</v>
      </c>
      <c r="E268" s="40"/>
      <c r="F268" s="240" t="s">
        <v>3439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180</v>
      </c>
      <c r="AU268" s="17" t="s">
        <v>85</v>
      </c>
    </row>
    <row r="269" s="13" customFormat="1">
      <c r="A269" s="13"/>
      <c r="B269" s="244"/>
      <c r="C269" s="245"/>
      <c r="D269" s="246" t="s">
        <v>182</v>
      </c>
      <c r="E269" s="247" t="s">
        <v>1</v>
      </c>
      <c r="F269" s="248" t="s">
        <v>3421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182</v>
      </c>
      <c r="AU269" s="254" t="s">
        <v>85</v>
      </c>
      <c r="AV269" s="13" t="s">
        <v>83</v>
      </c>
      <c r="AW269" s="13" t="s">
        <v>34</v>
      </c>
      <c r="AX269" s="13" t="s">
        <v>76</v>
      </c>
      <c r="AY269" s="254" t="s">
        <v>171</v>
      </c>
    </row>
    <row r="270" s="13" customFormat="1">
      <c r="A270" s="13"/>
      <c r="B270" s="244"/>
      <c r="C270" s="245"/>
      <c r="D270" s="246" t="s">
        <v>182</v>
      </c>
      <c r="E270" s="247" t="s">
        <v>1</v>
      </c>
      <c r="F270" s="248" t="s">
        <v>184</v>
      </c>
      <c r="G270" s="245"/>
      <c r="H270" s="247" t="s">
        <v>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4" t="s">
        <v>182</v>
      </c>
      <c r="AU270" s="254" t="s">
        <v>85</v>
      </c>
      <c r="AV270" s="13" t="s">
        <v>83</v>
      </c>
      <c r="AW270" s="13" t="s">
        <v>34</v>
      </c>
      <c r="AX270" s="13" t="s">
        <v>76</v>
      </c>
      <c r="AY270" s="254" t="s">
        <v>171</v>
      </c>
    </row>
    <row r="271" s="13" customFormat="1">
      <c r="A271" s="13"/>
      <c r="B271" s="244"/>
      <c r="C271" s="245"/>
      <c r="D271" s="246" t="s">
        <v>182</v>
      </c>
      <c r="E271" s="247" t="s">
        <v>1</v>
      </c>
      <c r="F271" s="248" t="s">
        <v>3433</v>
      </c>
      <c r="G271" s="245"/>
      <c r="H271" s="247" t="s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182</v>
      </c>
      <c r="AU271" s="254" t="s">
        <v>85</v>
      </c>
      <c r="AV271" s="13" t="s">
        <v>83</v>
      </c>
      <c r="AW271" s="13" t="s">
        <v>34</v>
      </c>
      <c r="AX271" s="13" t="s">
        <v>76</v>
      </c>
      <c r="AY271" s="254" t="s">
        <v>171</v>
      </c>
    </row>
    <row r="272" s="14" customFormat="1">
      <c r="A272" s="14"/>
      <c r="B272" s="255"/>
      <c r="C272" s="256"/>
      <c r="D272" s="246" t="s">
        <v>182</v>
      </c>
      <c r="E272" s="257" t="s">
        <v>1</v>
      </c>
      <c r="F272" s="258" t="s">
        <v>3423</v>
      </c>
      <c r="G272" s="256"/>
      <c r="H272" s="259">
        <v>17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182</v>
      </c>
      <c r="AU272" s="265" t="s">
        <v>85</v>
      </c>
      <c r="AV272" s="14" t="s">
        <v>85</v>
      </c>
      <c r="AW272" s="14" t="s">
        <v>34</v>
      </c>
      <c r="AX272" s="14" t="s">
        <v>76</v>
      </c>
      <c r="AY272" s="265" t="s">
        <v>171</v>
      </c>
    </row>
    <row r="273" s="2" customFormat="1" ht="24.15" customHeight="1">
      <c r="A273" s="38"/>
      <c r="B273" s="39"/>
      <c r="C273" s="226" t="s">
        <v>352</v>
      </c>
      <c r="D273" s="226" t="s">
        <v>173</v>
      </c>
      <c r="E273" s="227" t="s">
        <v>3440</v>
      </c>
      <c r="F273" s="228" t="s">
        <v>3441</v>
      </c>
      <c r="G273" s="229" t="s">
        <v>292</v>
      </c>
      <c r="H273" s="230">
        <v>1</v>
      </c>
      <c r="I273" s="231"/>
      <c r="J273" s="232">
        <f>ROUND(I273*H273,2)</f>
        <v>0</v>
      </c>
      <c r="K273" s="228" t="s">
        <v>177</v>
      </c>
      <c r="L273" s="44"/>
      <c r="M273" s="233" t="s">
        <v>1</v>
      </c>
      <c r="N273" s="234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178</v>
      </c>
      <c r="AT273" s="237" t="s">
        <v>173</v>
      </c>
      <c r="AU273" s="237" t="s">
        <v>85</v>
      </c>
      <c r="AY273" s="17" t="s">
        <v>171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83</v>
      </c>
      <c r="BK273" s="238">
        <f>ROUND(I273*H273,2)</f>
        <v>0</v>
      </c>
      <c r="BL273" s="17" t="s">
        <v>178</v>
      </c>
      <c r="BM273" s="237" t="s">
        <v>3442</v>
      </c>
    </row>
    <row r="274" s="2" customFormat="1">
      <c r="A274" s="38"/>
      <c r="B274" s="39"/>
      <c r="C274" s="40"/>
      <c r="D274" s="239" t="s">
        <v>180</v>
      </c>
      <c r="E274" s="40"/>
      <c r="F274" s="240" t="s">
        <v>3443</v>
      </c>
      <c r="G274" s="40"/>
      <c r="H274" s="40"/>
      <c r="I274" s="241"/>
      <c r="J274" s="40"/>
      <c r="K274" s="40"/>
      <c r="L274" s="44"/>
      <c r="M274" s="242"/>
      <c r="N274" s="243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180</v>
      </c>
      <c r="AU274" s="17" t="s">
        <v>85</v>
      </c>
    </row>
    <row r="275" s="13" customFormat="1">
      <c r="A275" s="13"/>
      <c r="B275" s="244"/>
      <c r="C275" s="245"/>
      <c r="D275" s="246" t="s">
        <v>182</v>
      </c>
      <c r="E275" s="247" t="s">
        <v>1</v>
      </c>
      <c r="F275" s="248" t="s">
        <v>3421</v>
      </c>
      <c r="G275" s="245"/>
      <c r="H275" s="247" t="s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182</v>
      </c>
      <c r="AU275" s="254" t="s">
        <v>85</v>
      </c>
      <c r="AV275" s="13" t="s">
        <v>83</v>
      </c>
      <c r="AW275" s="13" t="s">
        <v>34</v>
      </c>
      <c r="AX275" s="13" t="s">
        <v>76</v>
      </c>
      <c r="AY275" s="254" t="s">
        <v>171</v>
      </c>
    </row>
    <row r="276" s="13" customFormat="1">
      <c r="A276" s="13"/>
      <c r="B276" s="244"/>
      <c r="C276" s="245"/>
      <c r="D276" s="246" t="s">
        <v>182</v>
      </c>
      <c r="E276" s="247" t="s">
        <v>1</v>
      </c>
      <c r="F276" s="248" t="s">
        <v>184</v>
      </c>
      <c r="G276" s="245"/>
      <c r="H276" s="247" t="s">
        <v>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182</v>
      </c>
      <c r="AU276" s="254" t="s">
        <v>85</v>
      </c>
      <c r="AV276" s="13" t="s">
        <v>83</v>
      </c>
      <c r="AW276" s="13" t="s">
        <v>34</v>
      </c>
      <c r="AX276" s="13" t="s">
        <v>76</v>
      </c>
      <c r="AY276" s="254" t="s">
        <v>171</v>
      </c>
    </row>
    <row r="277" s="13" customFormat="1">
      <c r="A277" s="13"/>
      <c r="B277" s="244"/>
      <c r="C277" s="245"/>
      <c r="D277" s="246" t="s">
        <v>182</v>
      </c>
      <c r="E277" s="247" t="s">
        <v>1</v>
      </c>
      <c r="F277" s="248" t="s">
        <v>3444</v>
      </c>
      <c r="G277" s="245"/>
      <c r="H277" s="247" t="s">
        <v>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182</v>
      </c>
      <c r="AU277" s="254" t="s">
        <v>85</v>
      </c>
      <c r="AV277" s="13" t="s">
        <v>83</v>
      </c>
      <c r="AW277" s="13" t="s">
        <v>34</v>
      </c>
      <c r="AX277" s="13" t="s">
        <v>76</v>
      </c>
      <c r="AY277" s="254" t="s">
        <v>171</v>
      </c>
    </row>
    <row r="278" s="14" customFormat="1">
      <c r="A278" s="14"/>
      <c r="B278" s="255"/>
      <c r="C278" s="256"/>
      <c r="D278" s="246" t="s">
        <v>182</v>
      </c>
      <c r="E278" s="257" t="s">
        <v>1</v>
      </c>
      <c r="F278" s="258" t="s">
        <v>1388</v>
      </c>
      <c r="G278" s="256"/>
      <c r="H278" s="259">
        <v>1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182</v>
      </c>
      <c r="AU278" s="265" t="s">
        <v>85</v>
      </c>
      <c r="AV278" s="14" t="s">
        <v>85</v>
      </c>
      <c r="AW278" s="14" t="s">
        <v>34</v>
      </c>
      <c r="AX278" s="14" t="s">
        <v>76</v>
      </c>
      <c r="AY278" s="265" t="s">
        <v>171</v>
      </c>
    </row>
    <row r="279" s="2" customFormat="1" ht="24.15" customHeight="1">
      <c r="A279" s="38"/>
      <c r="B279" s="39"/>
      <c r="C279" s="226" t="s">
        <v>357</v>
      </c>
      <c r="D279" s="226" t="s">
        <v>173</v>
      </c>
      <c r="E279" s="227" t="s">
        <v>3445</v>
      </c>
      <c r="F279" s="228" t="s">
        <v>3446</v>
      </c>
      <c r="G279" s="229" t="s">
        <v>292</v>
      </c>
      <c r="H279" s="230">
        <v>13</v>
      </c>
      <c r="I279" s="231"/>
      <c r="J279" s="232">
        <f>ROUND(I279*H279,2)</f>
        <v>0</v>
      </c>
      <c r="K279" s="228" t="s">
        <v>177</v>
      </c>
      <c r="L279" s="44"/>
      <c r="M279" s="233" t="s">
        <v>1</v>
      </c>
      <c r="N279" s="234" t="s">
        <v>41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178</v>
      </c>
      <c r="AT279" s="237" t="s">
        <v>173</v>
      </c>
      <c r="AU279" s="237" t="s">
        <v>85</v>
      </c>
      <c r="AY279" s="17" t="s">
        <v>171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83</v>
      </c>
      <c r="BK279" s="238">
        <f>ROUND(I279*H279,2)</f>
        <v>0</v>
      </c>
      <c r="BL279" s="17" t="s">
        <v>178</v>
      </c>
      <c r="BM279" s="237" t="s">
        <v>3447</v>
      </c>
    </row>
    <row r="280" s="2" customFormat="1">
      <c r="A280" s="38"/>
      <c r="B280" s="39"/>
      <c r="C280" s="40"/>
      <c r="D280" s="239" t="s">
        <v>180</v>
      </c>
      <c r="E280" s="40"/>
      <c r="F280" s="240" t="s">
        <v>3448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180</v>
      </c>
      <c r="AU280" s="17" t="s">
        <v>85</v>
      </c>
    </row>
    <row r="281" s="13" customFormat="1">
      <c r="A281" s="13"/>
      <c r="B281" s="244"/>
      <c r="C281" s="245"/>
      <c r="D281" s="246" t="s">
        <v>182</v>
      </c>
      <c r="E281" s="247" t="s">
        <v>1</v>
      </c>
      <c r="F281" s="248" t="s">
        <v>3421</v>
      </c>
      <c r="G281" s="245"/>
      <c r="H281" s="247" t="s">
        <v>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182</v>
      </c>
      <c r="AU281" s="254" t="s">
        <v>85</v>
      </c>
      <c r="AV281" s="13" t="s">
        <v>83</v>
      </c>
      <c r="AW281" s="13" t="s">
        <v>34</v>
      </c>
      <c r="AX281" s="13" t="s">
        <v>76</v>
      </c>
      <c r="AY281" s="254" t="s">
        <v>171</v>
      </c>
    </row>
    <row r="282" s="13" customFormat="1">
      <c r="A282" s="13"/>
      <c r="B282" s="244"/>
      <c r="C282" s="245"/>
      <c r="D282" s="246" t="s">
        <v>182</v>
      </c>
      <c r="E282" s="247" t="s">
        <v>1</v>
      </c>
      <c r="F282" s="248" t="s">
        <v>184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182</v>
      </c>
      <c r="AU282" s="254" t="s">
        <v>85</v>
      </c>
      <c r="AV282" s="13" t="s">
        <v>83</v>
      </c>
      <c r="AW282" s="13" t="s">
        <v>34</v>
      </c>
      <c r="AX282" s="13" t="s">
        <v>76</v>
      </c>
      <c r="AY282" s="254" t="s">
        <v>171</v>
      </c>
    </row>
    <row r="283" s="13" customFormat="1">
      <c r="A283" s="13"/>
      <c r="B283" s="244"/>
      <c r="C283" s="245"/>
      <c r="D283" s="246" t="s">
        <v>182</v>
      </c>
      <c r="E283" s="247" t="s">
        <v>1</v>
      </c>
      <c r="F283" s="248" t="s">
        <v>3449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182</v>
      </c>
      <c r="AU283" s="254" t="s">
        <v>85</v>
      </c>
      <c r="AV283" s="13" t="s">
        <v>83</v>
      </c>
      <c r="AW283" s="13" t="s">
        <v>34</v>
      </c>
      <c r="AX283" s="13" t="s">
        <v>76</v>
      </c>
      <c r="AY283" s="254" t="s">
        <v>171</v>
      </c>
    </row>
    <row r="284" s="14" customFormat="1">
      <c r="A284" s="14"/>
      <c r="B284" s="255"/>
      <c r="C284" s="256"/>
      <c r="D284" s="246" t="s">
        <v>182</v>
      </c>
      <c r="E284" s="257" t="s">
        <v>1</v>
      </c>
      <c r="F284" s="258" t="s">
        <v>3450</v>
      </c>
      <c r="G284" s="256"/>
      <c r="H284" s="259">
        <v>13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182</v>
      </c>
      <c r="AU284" s="265" t="s">
        <v>85</v>
      </c>
      <c r="AV284" s="14" t="s">
        <v>85</v>
      </c>
      <c r="AW284" s="14" t="s">
        <v>34</v>
      </c>
      <c r="AX284" s="14" t="s">
        <v>76</v>
      </c>
      <c r="AY284" s="265" t="s">
        <v>171</v>
      </c>
    </row>
    <row r="285" s="2" customFormat="1" ht="24.15" customHeight="1">
      <c r="A285" s="38"/>
      <c r="B285" s="39"/>
      <c r="C285" s="226" t="s">
        <v>363</v>
      </c>
      <c r="D285" s="226" t="s">
        <v>173</v>
      </c>
      <c r="E285" s="227" t="s">
        <v>3451</v>
      </c>
      <c r="F285" s="228" t="s">
        <v>3452</v>
      </c>
      <c r="G285" s="229" t="s">
        <v>292</v>
      </c>
      <c r="H285" s="230">
        <v>13</v>
      </c>
      <c r="I285" s="231"/>
      <c r="J285" s="232">
        <f>ROUND(I285*H285,2)</f>
        <v>0</v>
      </c>
      <c r="K285" s="228" t="s">
        <v>177</v>
      </c>
      <c r="L285" s="44"/>
      <c r="M285" s="233" t="s">
        <v>1</v>
      </c>
      <c r="N285" s="234" t="s">
        <v>41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178</v>
      </c>
      <c r="AT285" s="237" t="s">
        <v>173</v>
      </c>
      <c r="AU285" s="237" t="s">
        <v>85</v>
      </c>
      <c r="AY285" s="17" t="s">
        <v>171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83</v>
      </c>
      <c r="BK285" s="238">
        <f>ROUND(I285*H285,2)</f>
        <v>0</v>
      </c>
      <c r="BL285" s="17" t="s">
        <v>178</v>
      </c>
      <c r="BM285" s="237" t="s">
        <v>3453</v>
      </c>
    </row>
    <row r="286" s="2" customFormat="1">
      <c r="A286" s="38"/>
      <c r="B286" s="39"/>
      <c r="C286" s="40"/>
      <c r="D286" s="239" t="s">
        <v>180</v>
      </c>
      <c r="E286" s="40"/>
      <c r="F286" s="240" t="s">
        <v>3454</v>
      </c>
      <c r="G286" s="40"/>
      <c r="H286" s="40"/>
      <c r="I286" s="241"/>
      <c r="J286" s="40"/>
      <c r="K286" s="40"/>
      <c r="L286" s="44"/>
      <c r="M286" s="242"/>
      <c r="N286" s="243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180</v>
      </c>
      <c r="AU286" s="17" t="s">
        <v>85</v>
      </c>
    </row>
    <row r="287" s="13" customFormat="1">
      <c r="A287" s="13"/>
      <c r="B287" s="244"/>
      <c r="C287" s="245"/>
      <c r="D287" s="246" t="s">
        <v>182</v>
      </c>
      <c r="E287" s="247" t="s">
        <v>1</v>
      </c>
      <c r="F287" s="248" t="s">
        <v>3421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182</v>
      </c>
      <c r="AU287" s="254" t="s">
        <v>85</v>
      </c>
      <c r="AV287" s="13" t="s">
        <v>83</v>
      </c>
      <c r="AW287" s="13" t="s">
        <v>34</v>
      </c>
      <c r="AX287" s="13" t="s">
        <v>76</v>
      </c>
      <c r="AY287" s="254" t="s">
        <v>171</v>
      </c>
    </row>
    <row r="288" s="13" customFormat="1">
      <c r="A288" s="13"/>
      <c r="B288" s="244"/>
      <c r="C288" s="245"/>
      <c r="D288" s="246" t="s">
        <v>182</v>
      </c>
      <c r="E288" s="247" t="s">
        <v>1</v>
      </c>
      <c r="F288" s="248" t="s">
        <v>184</v>
      </c>
      <c r="G288" s="245"/>
      <c r="H288" s="247" t="s">
        <v>1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4" t="s">
        <v>182</v>
      </c>
      <c r="AU288" s="254" t="s">
        <v>85</v>
      </c>
      <c r="AV288" s="13" t="s">
        <v>83</v>
      </c>
      <c r="AW288" s="13" t="s">
        <v>34</v>
      </c>
      <c r="AX288" s="13" t="s">
        <v>76</v>
      </c>
      <c r="AY288" s="254" t="s">
        <v>171</v>
      </c>
    </row>
    <row r="289" s="13" customFormat="1">
      <c r="A289" s="13"/>
      <c r="B289" s="244"/>
      <c r="C289" s="245"/>
      <c r="D289" s="246" t="s">
        <v>182</v>
      </c>
      <c r="E289" s="247" t="s">
        <v>1</v>
      </c>
      <c r="F289" s="248" t="s">
        <v>3449</v>
      </c>
      <c r="G289" s="245"/>
      <c r="H289" s="247" t="s">
        <v>1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182</v>
      </c>
      <c r="AU289" s="254" t="s">
        <v>85</v>
      </c>
      <c r="AV289" s="13" t="s">
        <v>83</v>
      </c>
      <c r="AW289" s="13" t="s">
        <v>34</v>
      </c>
      <c r="AX289" s="13" t="s">
        <v>76</v>
      </c>
      <c r="AY289" s="254" t="s">
        <v>171</v>
      </c>
    </row>
    <row r="290" s="14" customFormat="1">
      <c r="A290" s="14"/>
      <c r="B290" s="255"/>
      <c r="C290" s="256"/>
      <c r="D290" s="246" t="s">
        <v>182</v>
      </c>
      <c r="E290" s="257" t="s">
        <v>1</v>
      </c>
      <c r="F290" s="258" t="s">
        <v>3450</v>
      </c>
      <c r="G290" s="256"/>
      <c r="H290" s="259">
        <v>13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182</v>
      </c>
      <c r="AU290" s="265" t="s">
        <v>85</v>
      </c>
      <c r="AV290" s="14" t="s">
        <v>85</v>
      </c>
      <c r="AW290" s="14" t="s">
        <v>34</v>
      </c>
      <c r="AX290" s="14" t="s">
        <v>76</v>
      </c>
      <c r="AY290" s="265" t="s">
        <v>171</v>
      </c>
    </row>
    <row r="291" s="2" customFormat="1" ht="33" customHeight="1">
      <c r="A291" s="38"/>
      <c r="B291" s="39"/>
      <c r="C291" s="226" t="s">
        <v>368</v>
      </c>
      <c r="D291" s="226" t="s">
        <v>173</v>
      </c>
      <c r="E291" s="227" t="s">
        <v>3455</v>
      </c>
      <c r="F291" s="228" t="s">
        <v>3456</v>
      </c>
      <c r="G291" s="229" t="s">
        <v>292</v>
      </c>
      <c r="H291" s="230">
        <v>13</v>
      </c>
      <c r="I291" s="231"/>
      <c r="J291" s="232">
        <f>ROUND(I291*H291,2)</f>
        <v>0</v>
      </c>
      <c r="K291" s="228" t="s">
        <v>177</v>
      </c>
      <c r="L291" s="44"/>
      <c r="M291" s="233" t="s">
        <v>1</v>
      </c>
      <c r="N291" s="234" t="s">
        <v>41</v>
      </c>
      <c r="O291" s="91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178</v>
      </c>
      <c r="AT291" s="237" t="s">
        <v>173</v>
      </c>
      <c r="AU291" s="237" t="s">
        <v>85</v>
      </c>
      <c r="AY291" s="17" t="s">
        <v>171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83</v>
      </c>
      <c r="BK291" s="238">
        <f>ROUND(I291*H291,2)</f>
        <v>0</v>
      </c>
      <c r="BL291" s="17" t="s">
        <v>178</v>
      </c>
      <c r="BM291" s="237" t="s">
        <v>3457</v>
      </c>
    </row>
    <row r="292" s="2" customFormat="1">
      <c r="A292" s="38"/>
      <c r="B292" s="39"/>
      <c r="C292" s="40"/>
      <c r="D292" s="239" t="s">
        <v>180</v>
      </c>
      <c r="E292" s="40"/>
      <c r="F292" s="240" t="s">
        <v>3458</v>
      </c>
      <c r="G292" s="40"/>
      <c r="H292" s="40"/>
      <c r="I292" s="241"/>
      <c r="J292" s="40"/>
      <c r="K292" s="40"/>
      <c r="L292" s="44"/>
      <c r="M292" s="242"/>
      <c r="N292" s="243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180</v>
      </c>
      <c r="AU292" s="17" t="s">
        <v>85</v>
      </c>
    </row>
    <row r="293" s="13" customFormat="1">
      <c r="A293" s="13"/>
      <c r="B293" s="244"/>
      <c r="C293" s="245"/>
      <c r="D293" s="246" t="s">
        <v>182</v>
      </c>
      <c r="E293" s="247" t="s">
        <v>1</v>
      </c>
      <c r="F293" s="248" t="s">
        <v>3421</v>
      </c>
      <c r="G293" s="245"/>
      <c r="H293" s="247" t="s">
        <v>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4" t="s">
        <v>182</v>
      </c>
      <c r="AU293" s="254" t="s">
        <v>85</v>
      </c>
      <c r="AV293" s="13" t="s">
        <v>83</v>
      </c>
      <c r="AW293" s="13" t="s">
        <v>34</v>
      </c>
      <c r="AX293" s="13" t="s">
        <v>76</v>
      </c>
      <c r="AY293" s="254" t="s">
        <v>171</v>
      </c>
    </row>
    <row r="294" s="13" customFormat="1">
      <c r="A294" s="13"/>
      <c r="B294" s="244"/>
      <c r="C294" s="245"/>
      <c r="D294" s="246" t="s">
        <v>182</v>
      </c>
      <c r="E294" s="247" t="s">
        <v>1</v>
      </c>
      <c r="F294" s="248" t="s">
        <v>184</v>
      </c>
      <c r="G294" s="245"/>
      <c r="H294" s="247" t="s">
        <v>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4" t="s">
        <v>182</v>
      </c>
      <c r="AU294" s="254" t="s">
        <v>85</v>
      </c>
      <c r="AV294" s="13" t="s">
        <v>83</v>
      </c>
      <c r="AW294" s="13" t="s">
        <v>34</v>
      </c>
      <c r="AX294" s="13" t="s">
        <v>76</v>
      </c>
      <c r="AY294" s="254" t="s">
        <v>171</v>
      </c>
    </row>
    <row r="295" s="13" customFormat="1">
      <c r="A295" s="13"/>
      <c r="B295" s="244"/>
      <c r="C295" s="245"/>
      <c r="D295" s="246" t="s">
        <v>182</v>
      </c>
      <c r="E295" s="247" t="s">
        <v>1</v>
      </c>
      <c r="F295" s="248" t="s">
        <v>3449</v>
      </c>
      <c r="G295" s="245"/>
      <c r="H295" s="247" t="s">
        <v>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182</v>
      </c>
      <c r="AU295" s="254" t="s">
        <v>85</v>
      </c>
      <c r="AV295" s="13" t="s">
        <v>83</v>
      </c>
      <c r="AW295" s="13" t="s">
        <v>34</v>
      </c>
      <c r="AX295" s="13" t="s">
        <v>76</v>
      </c>
      <c r="AY295" s="254" t="s">
        <v>171</v>
      </c>
    </row>
    <row r="296" s="14" customFormat="1">
      <c r="A296" s="14"/>
      <c r="B296" s="255"/>
      <c r="C296" s="256"/>
      <c r="D296" s="246" t="s">
        <v>182</v>
      </c>
      <c r="E296" s="257" t="s">
        <v>1</v>
      </c>
      <c r="F296" s="258" t="s">
        <v>3450</v>
      </c>
      <c r="G296" s="256"/>
      <c r="H296" s="259">
        <v>13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182</v>
      </c>
      <c r="AU296" s="265" t="s">
        <v>85</v>
      </c>
      <c r="AV296" s="14" t="s">
        <v>85</v>
      </c>
      <c r="AW296" s="14" t="s">
        <v>34</v>
      </c>
      <c r="AX296" s="14" t="s">
        <v>76</v>
      </c>
      <c r="AY296" s="265" t="s">
        <v>171</v>
      </c>
    </row>
    <row r="297" s="2" customFormat="1" ht="21.75" customHeight="1">
      <c r="A297" s="38"/>
      <c r="B297" s="39"/>
      <c r="C297" s="226" t="s">
        <v>374</v>
      </c>
      <c r="D297" s="226" t="s">
        <v>173</v>
      </c>
      <c r="E297" s="227" t="s">
        <v>3459</v>
      </c>
      <c r="F297" s="228" t="s">
        <v>3460</v>
      </c>
      <c r="G297" s="229" t="s">
        <v>292</v>
      </c>
      <c r="H297" s="230">
        <v>26</v>
      </c>
      <c r="I297" s="231"/>
      <c r="J297" s="232">
        <f>ROUND(I297*H297,2)</f>
        <v>0</v>
      </c>
      <c r="K297" s="228" t="s">
        <v>177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0.00060999999999999997</v>
      </c>
      <c r="R297" s="235">
        <f>Q297*H297</f>
        <v>0.015859999999999999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178</v>
      </c>
      <c r="AT297" s="237" t="s">
        <v>173</v>
      </c>
      <c r="AU297" s="237" t="s">
        <v>85</v>
      </c>
      <c r="AY297" s="17" t="s">
        <v>171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83</v>
      </c>
      <c r="BK297" s="238">
        <f>ROUND(I297*H297,2)</f>
        <v>0</v>
      </c>
      <c r="BL297" s="17" t="s">
        <v>178</v>
      </c>
      <c r="BM297" s="237" t="s">
        <v>3461</v>
      </c>
    </row>
    <row r="298" s="2" customFormat="1">
      <c r="A298" s="38"/>
      <c r="B298" s="39"/>
      <c r="C298" s="40"/>
      <c r="D298" s="239" t="s">
        <v>180</v>
      </c>
      <c r="E298" s="40"/>
      <c r="F298" s="240" t="s">
        <v>3462</v>
      </c>
      <c r="G298" s="40"/>
      <c r="H298" s="40"/>
      <c r="I298" s="241"/>
      <c r="J298" s="40"/>
      <c r="K298" s="40"/>
      <c r="L298" s="44"/>
      <c r="M298" s="242"/>
      <c r="N298" s="24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180</v>
      </c>
      <c r="AU298" s="17" t="s">
        <v>85</v>
      </c>
    </row>
    <row r="299" s="13" customFormat="1">
      <c r="A299" s="13"/>
      <c r="B299" s="244"/>
      <c r="C299" s="245"/>
      <c r="D299" s="246" t="s">
        <v>182</v>
      </c>
      <c r="E299" s="247" t="s">
        <v>1</v>
      </c>
      <c r="F299" s="248" t="s">
        <v>3421</v>
      </c>
      <c r="G299" s="245"/>
      <c r="H299" s="247" t="s">
        <v>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182</v>
      </c>
      <c r="AU299" s="254" t="s">
        <v>85</v>
      </c>
      <c r="AV299" s="13" t="s">
        <v>83</v>
      </c>
      <c r="AW299" s="13" t="s">
        <v>34</v>
      </c>
      <c r="AX299" s="13" t="s">
        <v>76</v>
      </c>
      <c r="AY299" s="254" t="s">
        <v>171</v>
      </c>
    </row>
    <row r="300" s="13" customFormat="1">
      <c r="A300" s="13"/>
      <c r="B300" s="244"/>
      <c r="C300" s="245"/>
      <c r="D300" s="246" t="s">
        <v>182</v>
      </c>
      <c r="E300" s="247" t="s">
        <v>1</v>
      </c>
      <c r="F300" s="248" t="s">
        <v>184</v>
      </c>
      <c r="G300" s="245"/>
      <c r="H300" s="247" t="s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182</v>
      </c>
      <c r="AU300" s="254" t="s">
        <v>85</v>
      </c>
      <c r="AV300" s="13" t="s">
        <v>83</v>
      </c>
      <c r="AW300" s="13" t="s">
        <v>34</v>
      </c>
      <c r="AX300" s="13" t="s">
        <v>76</v>
      </c>
      <c r="AY300" s="254" t="s">
        <v>171</v>
      </c>
    </row>
    <row r="301" s="13" customFormat="1">
      <c r="A301" s="13"/>
      <c r="B301" s="244"/>
      <c r="C301" s="245"/>
      <c r="D301" s="246" t="s">
        <v>182</v>
      </c>
      <c r="E301" s="247" t="s">
        <v>1</v>
      </c>
      <c r="F301" s="248" t="s">
        <v>3463</v>
      </c>
      <c r="G301" s="245"/>
      <c r="H301" s="247" t="s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182</v>
      </c>
      <c r="AU301" s="254" t="s">
        <v>85</v>
      </c>
      <c r="AV301" s="13" t="s">
        <v>83</v>
      </c>
      <c r="AW301" s="13" t="s">
        <v>34</v>
      </c>
      <c r="AX301" s="13" t="s">
        <v>76</v>
      </c>
      <c r="AY301" s="254" t="s">
        <v>171</v>
      </c>
    </row>
    <row r="302" s="14" customFormat="1">
      <c r="A302" s="14"/>
      <c r="B302" s="255"/>
      <c r="C302" s="256"/>
      <c r="D302" s="246" t="s">
        <v>182</v>
      </c>
      <c r="E302" s="257" t="s">
        <v>1</v>
      </c>
      <c r="F302" s="258" t="s">
        <v>3464</v>
      </c>
      <c r="G302" s="256"/>
      <c r="H302" s="259">
        <v>26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182</v>
      </c>
      <c r="AU302" s="265" t="s">
        <v>85</v>
      </c>
      <c r="AV302" s="14" t="s">
        <v>85</v>
      </c>
      <c r="AW302" s="14" t="s">
        <v>34</v>
      </c>
      <c r="AX302" s="14" t="s">
        <v>76</v>
      </c>
      <c r="AY302" s="265" t="s">
        <v>171</v>
      </c>
    </row>
    <row r="303" s="2" customFormat="1" ht="33" customHeight="1">
      <c r="A303" s="38"/>
      <c r="B303" s="39"/>
      <c r="C303" s="226" t="s">
        <v>381</v>
      </c>
      <c r="D303" s="226" t="s">
        <v>173</v>
      </c>
      <c r="E303" s="227" t="s">
        <v>3465</v>
      </c>
      <c r="F303" s="228" t="s">
        <v>3466</v>
      </c>
      <c r="G303" s="229" t="s">
        <v>292</v>
      </c>
      <c r="H303" s="230">
        <v>13</v>
      </c>
      <c r="I303" s="231"/>
      <c r="J303" s="232">
        <f>ROUND(I303*H303,2)</f>
        <v>0</v>
      </c>
      <c r="K303" s="228" t="s">
        <v>177</v>
      </c>
      <c r="L303" s="44"/>
      <c r="M303" s="233" t="s">
        <v>1</v>
      </c>
      <c r="N303" s="234" t="s">
        <v>41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178</v>
      </c>
      <c r="AT303" s="237" t="s">
        <v>173</v>
      </c>
      <c r="AU303" s="237" t="s">
        <v>85</v>
      </c>
      <c r="AY303" s="17" t="s">
        <v>171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83</v>
      </c>
      <c r="BK303" s="238">
        <f>ROUND(I303*H303,2)</f>
        <v>0</v>
      </c>
      <c r="BL303" s="17" t="s">
        <v>178</v>
      </c>
      <c r="BM303" s="237" t="s">
        <v>3467</v>
      </c>
    </row>
    <row r="304" s="2" customFormat="1">
      <c r="A304" s="38"/>
      <c r="B304" s="39"/>
      <c r="C304" s="40"/>
      <c r="D304" s="239" t="s">
        <v>180</v>
      </c>
      <c r="E304" s="40"/>
      <c r="F304" s="240" t="s">
        <v>3468</v>
      </c>
      <c r="G304" s="40"/>
      <c r="H304" s="40"/>
      <c r="I304" s="241"/>
      <c r="J304" s="40"/>
      <c r="K304" s="40"/>
      <c r="L304" s="44"/>
      <c r="M304" s="242"/>
      <c r="N304" s="243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180</v>
      </c>
      <c r="AU304" s="17" t="s">
        <v>85</v>
      </c>
    </row>
    <row r="305" s="13" customFormat="1">
      <c r="A305" s="13"/>
      <c r="B305" s="244"/>
      <c r="C305" s="245"/>
      <c r="D305" s="246" t="s">
        <v>182</v>
      </c>
      <c r="E305" s="247" t="s">
        <v>1</v>
      </c>
      <c r="F305" s="248" t="s">
        <v>3421</v>
      </c>
      <c r="G305" s="245"/>
      <c r="H305" s="247" t="s">
        <v>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4" t="s">
        <v>182</v>
      </c>
      <c r="AU305" s="254" t="s">
        <v>85</v>
      </c>
      <c r="AV305" s="13" t="s">
        <v>83</v>
      </c>
      <c r="AW305" s="13" t="s">
        <v>34</v>
      </c>
      <c r="AX305" s="13" t="s">
        <v>76</v>
      </c>
      <c r="AY305" s="254" t="s">
        <v>171</v>
      </c>
    </row>
    <row r="306" s="13" customFormat="1">
      <c r="A306" s="13"/>
      <c r="B306" s="244"/>
      <c r="C306" s="245"/>
      <c r="D306" s="246" t="s">
        <v>182</v>
      </c>
      <c r="E306" s="247" t="s">
        <v>1</v>
      </c>
      <c r="F306" s="248" t="s">
        <v>184</v>
      </c>
      <c r="G306" s="245"/>
      <c r="H306" s="247" t="s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182</v>
      </c>
      <c r="AU306" s="254" t="s">
        <v>85</v>
      </c>
      <c r="AV306" s="13" t="s">
        <v>83</v>
      </c>
      <c r="AW306" s="13" t="s">
        <v>34</v>
      </c>
      <c r="AX306" s="13" t="s">
        <v>76</v>
      </c>
      <c r="AY306" s="254" t="s">
        <v>171</v>
      </c>
    </row>
    <row r="307" s="13" customFormat="1">
      <c r="A307" s="13"/>
      <c r="B307" s="244"/>
      <c r="C307" s="245"/>
      <c r="D307" s="246" t="s">
        <v>182</v>
      </c>
      <c r="E307" s="247" t="s">
        <v>1</v>
      </c>
      <c r="F307" s="248" t="s">
        <v>3463</v>
      </c>
      <c r="G307" s="245"/>
      <c r="H307" s="247" t="s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182</v>
      </c>
      <c r="AU307" s="254" t="s">
        <v>85</v>
      </c>
      <c r="AV307" s="13" t="s">
        <v>83</v>
      </c>
      <c r="AW307" s="13" t="s">
        <v>34</v>
      </c>
      <c r="AX307" s="13" t="s">
        <v>76</v>
      </c>
      <c r="AY307" s="254" t="s">
        <v>171</v>
      </c>
    </row>
    <row r="308" s="14" customFormat="1">
      <c r="A308" s="14"/>
      <c r="B308" s="255"/>
      <c r="C308" s="256"/>
      <c r="D308" s="246" t="s">
        <v>182</v>
      </c>
      <c r="E308" s="257" t="s">
        <v>1</v>
      </c>
      <c r="F308" s="258" t="s">
        <v>3450</v>
      </c>
      <c r="G308" s="256"/>
      <c r="H308" s="259">
        <v>13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182</v>
      </c>
      <c r="AU308" s="265" t="s">
        <v>85</v>
      </c>
      <c r="AV308" s="14" t="s">
        <v>85</v>
      </c>
      <c r="AW308" s="14" t="s">
        <v>34</v>
      </c>
      <c r="AX308" s="14" t="s">
        <v>76</v>
      </c>
      <c r="AY308" s="265" t="s">
        <v>171</v>
      </c>
    </row>
    <row r="309" s="2" customFormat="1" ht="24.15" customHeight="1">
      <c r="A309" s="38"/>
      <c r="B309" s="39"/>
      <c r="C309" s="226" t="s">
        <v>389</v>
      </c>
      <c r="D309" s="226" t="s">
        <v>173</v>
      </c>
      <c r="E309" s="227" t="s">
        <v>3469</v>
      </c>
      <c r="F309" s="228" t="s">
        <v>3470</v>
      </c>
      <c r="G309" s="229" t="s">
        <v>292</v>
      </c>
      <c r="H309" s="230">
        <v>13</v>
      </c>
      <c r="I309" s="231"/>
      <c r="J309" s="232">
        <f>ROUND(I309*H309,2)</f>
        <v>0</v>
      </c>
      <c r="K309" s="228" t="s">
        <v>177</v>
      </c>
      <c r="L309" s="44"/>
      <c r="M309" s="233" t="s">
        <v>1</v>
      </c>
      <c r="N309" s="234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178</v>
      </c>
      <c r="AT309" s="237" t="s">
        <v>173</v>
      </c>
      <c r="AU309" s="237" t="s">
        <v>85</v>
      </c>
      <c r="AY309" s="17" t="s">
        <v>171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178</v>
      </c>
      <c r="BM309" s="237" t="s">
        <v>3471</v>
      </c>
    </row>
    <row r="310" s="2" customFormat="1">
      <c r="A310" s="38"/>
      <c r="B310" s="39"/>
      <c r="C310" s="40"/>
      <c r="D310" s="239" t="s">
        <v>180</v>
      </c>
      <c r="E310" s="40"/>
      <c r="F310" s="240" t="s">
        <v>3472</v>
      </c>
      <c r="G310" s="40"/>
      <c r="H310" s="40"/>
      <c r="I310" s="241"/>
      <c r="J310" s="40"/>
      <c r="K310" s="40"/>
      <c r="L310" s="44"/>
      <c r="M310" s="242"/>
      <c r="N310" s="243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180</v>
      </c>
      <c r="AU310" s="17" t="s">
        <v>85</v>
      </c>
    </row>
    <row r="311" s="13" customFormat="1">
      <c r="A311" s="13"/>
      <c r="B311" s="244"/>
      <c r="C311" s="245"/>
      <c r="D311" s="246" t="s">
        <v>182</v>
      </c>
      <c r="E311" s="247" t="s">
        <v>1</v>
      </c>
      <c r="F311" s="248" t="s">
        <v>3421</v>
      </c>
      <c r="G311" s="245"/>
      <c r="H311" s="247" t="s">
        <v>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4" t="s">
        <v>182</v>
      </c>
      <c r="AU311" s="254" t="s">
        <v>85</v>
      </c>
      <c r="AV311" s="13" t="s">
        <v>83</v>
      </c>
      <c r="AW311" s="13" t="s">
        <v>34</v>
      </c>
      <c r="AX311" s="13" t="s">
        <v>76</v>
      </c>
      <c r="AY311" s="254" t="s">
        <v>171</v>
      </c>
    </row>
    <row r="312" s="13" customFormat="1">
      <c r="A312" s="13"/>
      <c r="B312" s="244"/>
      <c r="C312" s="245"/>
      <c r="D312" s="246" t="s">
        <v>182</v>
      </c>
      <c r="E312" s="247" t="s">
        <v>1</v>
      </c>
      <c r="F312" s="248" t="s">
        <v>184</v>
      </c>
      <c r="G312" s="245"/>
      <c r="H312" s="247" t="s">
        <v>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4" t="s">
        <v>182</v>
      </c>
      <c r="AU312" s="254" t="s">
        <v>85</v>
      </c>
      <c r="AV312" s="13" t="s">
        <v>83</v>
      </c>
      <c r="AW312" s="13" t="s">
        <v>34</v>
      </c>
      <c r="AX312" s="13" t="s">
        <v>76</v>
      </c>
      <c r="AY312" s="254" t="s">
        <v>171</v>
      </c>
    </row>
    <row r="313" s="13" customFormat="1">
      <c r="A313" s="13"/>
      <c r="B313" s="244"/>
      <c r="C313" s="245"/>
      <c r="D313" s="246" t="s">
        <v>182</v>
      </c>
      <c r="E313" s="247" t="s">
        <v>1</v>
      </c>
      <c r="F313" s="248" t="s">
        <v>3449</v>
      </c>
      <c r="G313" s="245"/>
      <c r="H313" s="247" t="s">
        <v>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182</v>
      </c>
      <c r="AU313" s="254" t="s">
        <v>85</v>
      </c>
      <c r="AV313" s="13" t="s">
        <v>83</v>
      </c>
      <c r="AW313" s="13" t="s">
        <v>34</v>
      </c>
      <c r="AX313" s="13" t="s">
        <v>76</v>
      </c>
      <c r="AY313" s="254" t="s">
        <v>171</v>
      </c>
    </row>
    <row r="314" s="14" customFormat="1">
      <c r="A314" s="14"/>
      <c r="B314" s="255"/>
      <c r="C314" s="256"/>
      <c r="D314" s="246" t="s">
        <v>182</v>
      </c>
      <c r="E314" s="257" t="s">
        <v>1</v>
      </c>
      <c r="F314" s="258" t="s">
        <v>3450</v>
      </c>
      <c r="G314" s="256"/>
      <c r="H314" s="259">
        <v>13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182</v>
      </c>
      <c r="AU314" s="265" t="s">
        <v>85</v>
      </c>
      <c r="AV314" s="14" t="s">
        <v>85</v>
      </c>
      <c r="AW314" s="14" t="s">
        <v>34</v>
      </c>
      <c r="AX314" s="14" t="s">
        <v>76</v>
      </c>
      <c r="AY314" s="265" t="s">
        <v>171</v>
      </c>
    </row>
    <row r="315" s="2" customFormat="1" ht="24.15" customHeight="1">
      <c r="A315" s="38"/>
      <c r="B315" s="39"/>
      <c r="C315" s="226" t="s">
        <v>397</v>
      </c>
      <c r="D315" s="226" t="s">
        <v>173</v>
      </c>
      <c r="E315" s="227" t="s">
        <v>3473</v>
      </c>
      <c r="F315" s="228" t="s">
        <v>3474</v>
      </c>
      <c r="G315" s="229" t="s">
        <v>292</v>
      </c>
      <c r="H315" s="230">
        <v>1</v>
      </c>
      <c r="I315" s="231"/>
      <c r="J315" s="232">
        <f>ROUND(I315*H315,2)</f>
        <v>0</v>
      </c>
      <c r="K315" s="228" t="s">
        <v>177</v>
      </c>
      <c r="L315" s="44"/>
      <c r="M315" s="233" t="s">
        <v>1</v>
      </c>
      <c r="N315" s="234" t="s">
        <v>41</v>
      </c>
      <c r="O315" s="91"/>
      <c r="P315" s="235">
        <f>O315*H315</f>
        <v>0</v>
      </c>
      <c r="Q315" s="235">
        <v>0.089219999999999994</v>
      </c>
      <c r="R315" s="235">
        <f>Q315*H315</f>
        <v>0.089219999999999994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178</v>
      </c>
      <c r="AT315" s="237" t="s">
        <v>173</v>
      </c>
      <c r="AU315" s="237" t="s">
        <v>85</v>
      </c>
      <c r="AY315" s="17" t="s">
        <v>171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83</v>
      </c>
      <c r="BK315" s="238">
        <f>ROUND(I315*H315,2)</f>
        <v>0</v>
      </c>
      <c r="BL315" s="17" t="s">
        <v>178</v>
      </c>
      <c r="BM315" s="237" t="s">
        <v>3475</v>
      </c>
    </row>
    <row r="316" s="2" customFormat="1">
      <c r="A316" s="38"/>
      <c r="B316" s="39"/>
      <c r="C316" s="40"/>
      <c r="D316" s="239" t="s">
        <v>180</v>
      </c>
      <c r="E316" s="40"/>
      <c r="F316" s="240" t="s">
        <v>3476</v>
      </c>
      <c r="G316" s="40"/>
      <c r="H316" s="40"/>
      <c r="I316" s="241"/>
      <c r="J316" s="40"/>
      <c r="K316" s="40"/>
      <c r="L316" s="44"/>
      <c r="M316" s="242"/>
      <c r="N316" s="243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180</v>
      </c>
      <c r="AU316" s="17" t="s">
        <v>85</v>
      </c>
    </row>
    <row r="317" s="2" customFormat="1" ht="24.15" customHeight="1">
      <c r="A317" s="38"/>
      <c r="B317" s="39"/>
      <c r="C317" s="267" t="s">
        <v>405</v>
      </c>
      <c r="D317" s="267" t="s">
        <v>284</v>
      </c>
      <c r="E317" s="268" t="s">
        <v>3477</v>
      </c>
      <c r="F317" s="269" t="s">
        <v>3478</v>
      </c>
      <c r="G317" s="270" t="s">
        <v>292</v>
      </c>
      <c r="H317" s="271">
        <v>1.03</v>
      </c>
      <c r="I317" s="272"/>
      <c r="J317" s="273">
        <f>ROUND(I317*H317,2)</f>
        <v>0</v>
      </c>
      <c r="K317" s="269" t="s">
        <v>177</v>
      </c>
      <c r="L317" s="274"/>
      <c r="M317" s="275" t="s">
        <v>1</v>
      </c>
      <c r="N317" s="276" t="s">
        <v>41</v>
      </c>
      <c r="O317" s="91"/>
      <c r="P317" s="235">
        <f>O317*H317</f>
        <v>0</v>
      </c>
      <c r="Q317" s="235">
        <v>0.13200000000000001</v>
      </c>
      <c r="R317" s="235">
        <f>Q317*H317</f>
        <v>0.13596</v>
      </c>
      <c r="S317" s="235">
        <v>0</v>
      </c>
      <c r="T317" s="23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220</v>
      </c>
      <c r="AT317" s="237" t="s">
        <v>284</v>
      </c>
      <c r="AU317" s="237" t="s">
        <v>85</v>
      </c>
      <c r="AY317" s="17" t="s">
        <v>171</v>
      </c>
      <c r="BE317" s="238">
        <f>IF(N317="základní",J317,0)</f>
        <v>0</v>
      </c>
      <c r="BF317" s="238">
        <f>IF(N317="snížená",J317,0)</f>
        <v>0</v>
      </c>
      <c r="BG317" s="238">
        <f>IF(N317="zákl. přenesená",J317,0)</f>
        <v>0</v>
      </c>
      <c r="BH317" s="238">
        <f>IF(N317="sníž. přenesená",J317,0)</f>
        <v>0</v>
      </c>
      <c r="BI317" s="238">
        <f>IF(N317="nulová",J317,0)</f>
        <v>0</v>
      </c>
      <c r="BJ317" s="17" t="s">
        <v>83</v>
      </c>
      <c r="BK317" s="238">
        <f>ROUND(I317*H317,2)</f>
        <v>0</v>
      </c>
      <c r="BL317" s="17" t="s">
        <v>178</v>
      </c>
      <c r="BM317" s="237" t="s">
        <v>3479</v>
      </c>
    </row>
    <row r="318" s="13" customFormat="1">
      <c r="A318" s="13"/>
      <c r="B318" s="244"/>
      <c r="C318" s="245"/>
      <c r="D318" s="246" t="s">
        <v>182</v>
      </c>
      <c r="E318" s="247" t="s">
        <v>1</v>
      </c>
      <c r="F318" s="248" t="s">
        <v>3421</v>
      </c>
      <c r="G318" s="245"/>
      <c r="H318" s="247" t="s">
        <v>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4" t="s">
        <v>182</v>
      </c>
      <c r="AU318" s="254" t="s">
        <v>85</v>
      </c>
      <c r="AV318" s="13" t="s">
        <v>83</v>
      </c>
      <c r="AW318" s="13" t="s">
        <v>34</v>
      </c>
      <c r="AX318" s="13" t="s">
        <v>76</v>
      </c>
      <c r="AY318" s="254" t="s">
        <v>171</v>
      </c>
    </row>
    <row r="319" s="13" customFormat="1">
      <c r="A319" s="13"/>
      <c r="B319" s="244"/>
      <c r="C319" s="245"/>
      <c r="D319" s="246" t="s">
        <v>182</v>
      </c>
      <c r="E319" s="247" t="s">
        <v>1</v>
      </c>
      <c r="F319" s="248" t="s">
        <v>184</v>
      </c>
      <c r="G319" s="245"/>
      <c r="H319" s="247" t="s">
        <v>1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4" t="s">
        <v>182</v>
      </c>
      <c r="AU319" s="254" t="s">
        <v>85</v>
      </c>
      <c r="AV319" s="13" t="s">
        <v>83</v>
      </c>
      <c r="AW319" s="13" t="s">
        <v>34</v>
      </c>
      <c r="AX319" s="13" t="s">
        <v>76</v>
      </c>
      <c r="AY319" s="254" t="s">
        <v>171</v>
      </c>
    </row>
    <row r="320" s="13" customFormat="1">
      <c r="A320" s="13"/>
      <c r="B320" s="244"/>
      <c r="C320" s="245"/>
      <c r="D320" s="246" t="s">
        <v>182</v>
      </c>
      <c r="E320" s="247" t="s">
        <v>1</v>
      </c>
      <c r="F320" s="248" t="s">
        <v>3444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182</v>
      </c>
      <c r="AU320" s="254" t="s">
        <v>85</v>
      </c>
      <c r="AV320" s="13" t="s">
        <v>83</v>
      </c>
      <c r="AW320" s="13" t="s">
        <v>34</v>
      </c>
      <c r="AX320" s="13" t="s">
        <v>76</v>
      </c>
      <c r="AY320" s="254" t="s">
        <v>171</v>
      </c>
    </row>
    <row r="321" s="14" customFormat="1">
      <c r="A321" s="14"/>
      <c r="B321" s="255"/>
      <c r="C321" s="256"/>
      <c r="D321" s="246" t="s">
        <v>182</v>
      </c>
      <c r="E321" s="257" t="s">
        <v>1</v>
      </c>
      <c r="F321" s="258" t="s">
        <v>1388</v>
      </c>
      <c r="G321" s="256"/>
      <c r="H321" s="259">
        <v>1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182</v>
      </c>
      <c r="AU321" s="265" t="s">
        <v>85</v>
      </c>
      <c r="AV321" s="14" t="s">
        <v>85</v>
      </c>
      <c r="AW321" s="14" t="s">
        <v>34</v>
      </c>
      <c r="AX321" s="14" t="s">
        <v>76</v>
      </c>
      <c r="AY321" s="265" t="s">
        <v>171</v>
      </c>
    </row>
    <row r="322" s="14" customFormat="1">
      <c r="A322" s="14"/>
      <c r="B322" s="255"/>
      <c r="C322" s="256"/>
      <c r="D322" s="246" t="s">
        <v>182</v>
      </c>
      <c r="E322" s="256"/>
      <c r="F322" s="258" t="s">
        <v>3480</v>
      </c>
      <c r="G322" s="256"/>
      <c r="H322" s="259">
        <v>1.03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182</v>
      </c>
      <c r="AU322" s="265" t="s">
        <v>85</v>
      </c>
      <c r="AV322" s="14" t="s">
        <v>85</v>
      </c>
      <c r="AW322" s="14" t="s">
        <v>4</v>
      </c>
      <c r="AX322" s="14" t="s">
        <v>83</v>
      </c>
      <c r="AY322" s="265" t="s">
        <v>171</v>
      </c>
    </row>
    <row r="323" s="12" customFormat="1" ht="22.8" customHeight="1">
      <c r="A323" s="12"/>
      <c r="B323" s="210"/>
      <c r="C323" s="211"/>
      <c r="D323" s="212" t="s">
        <v>75</v>
      </c>
      <c r="E323" s="224" t="s">
        <v>208</v>
      </c>
      <c r="F323" s="224" t="s">
        <v>502</v>
      </c>
      <c r="G323" s="211"/>
      <c r="H323" s="211"/>
      <c r="I323" s="214"/>
      <c r="J323" s="225">
        <f>BK323</f>
        <v>0</v>
      </c>
      <c r="K323" s="211"/>
      <c r="L323" s="216"/>
      <c r="M323" s="217"/>
      <c r="N323" s="218"/>
      <c r="O323" s="218"/>
      <c r="P323" s="219">
        <f>SUM(P324:P337)</f>
        <v>0</v>
      </c>
      <c r="Q323" s="218"/>
      <c r="R323" s="219">
        <f>SUM(R324:R337)</f>
        <v>0.94748191999999998</v>
      </c>
      <c r="S323" s="218"/>
      <c r="T323" s="220">
        <f>SUM(T324:T337)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1" t="s">
        <v>83</v>
      </c>
      <c r="AT323" s="222" t="s">
        <v>75</v>
      </c>
      <c r="AU323" s="222" t="s">
        <v>83</v>
      </c>
      <c r="AY323" s="221" t="s">
        <v>171</v>
      </c>
      <c r="BK323" s="223">
        <f>SUM(BK324:BK337)</f>
        <v>0</v>
      </c>
    </row>
    <row r="324" s="2" customFormat="1" ht="33" customHeight="1">
      <c r="A324" s="38"/>
      <c r="B324" s="39"/>
      <c r="C324" s="226" t="s">
        <v>410</v>
      </c>
      <c r="D324" s="226" t="s">
        <v>173</v>
      </c>
      <c r="E324" s="227" t="s">
        <v>3481</v>
      </c>
      <c r="F324" s="228" t="s">
        <v>3482</v>
      </c>
      <c r="G324" s="229" t="s">
        <v>176</v>
      </c>
      <c r="H324" s="230">
        <v>0.40400000000000003</v>
      </c>
      <c r="I324" s="231"/>
      <c r="J324" s="232">
        <f>ROUND(I324*H324,2)</f>
        <v>0</v>
      </c>
      <c r="K324" s="228" t="s">
        <v>177</v>
      </c>
      <c r="L324" s="44"/>
      <c r="M324" s="233" t="s">
        <v>1</v>
      </c>
      <c r="N324" s="234" t="s">
        <v>41</v>
      </c>
      <c r="O324" s="91"/>
      <c r="P324" s="235">
        <f>O324*H324</f>
        <v>0</v>
      </c>
      <c r="Q324" s="235">
        <v>2.3010199999999998</v>
      </c>
      <c r="R324" s="235">
        <f>Q324*H324</f>
        <v>0.92961207999999995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178</v>
      </c>
      <c r="AT324" s="237" t="s">
        <v>173</v>
      </c>
      <c r="AU324" s="237" t="s">
        <v>85</v>
      </c>
      <c r="AY324" s="17" t="s">
        <v>171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83</v>
      </c>
      <c r="BK324" s="238">
        <f>ROUND(I324*H324,2)</f>
        <v>0</v>
      </c>
      <c r="BL324" s="17" t="s">
        <v>178</v>
      </c>
      <c r="BM324" s="237" t="s">
        <v>3483</v>
      </c>
    </row>
    <row r="325" s="2" customFormat="1">
      <c r="A325" s="38"/>
      <c r="B325" s="39"/>
      <c r="C325" s="40"/>
      <c r="D325" s="239" t="s">
        <v>180</v>
      </c>
      <c r="E325" s="40"/>
      <c r="F325" s="240" t="s">
        <v>3484</v>
      </c>
      <c r="G325" s="40"/>
      <c r="H325" s="40"/>
      <c r="I325" s="241"/>
      <c r="J325" s="40"/>
      <c r="K325" s="40"/>
      <c r="L325" s="44"/>
      <c r="M325" s="242"/>
      <c r="N325" s="243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180</v>
      </c>
      <c r="AU325" s="17" t="s">
        <v>85</v>
      </c>
    </row>
    <row r="326" s="13" customFormat="1">
      <c r="A326" s="13"/>
      <c r="B326" s="244"/>
      <c r="C326" s="245"/>
      <c r="D326" s="246" t="s">
        <v>182</v>
      </c>
      <c r="E326" s="247" t="s">
        <v>1</v>
      </c>
      <c r="F326" s="248" t="s">
        <v>3485</v>
      </c>
      <c r="G326" s="245"/>
      <c r="H326" s="247" t="s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4" t="s">
        <v>182</v>
      </c>
      <c r="AU326" s="254" t="s">
        <v>85</v>
      </c>
      <c r="AV326" s="13" t="s">
        <v>83</v>
      </c>
      <c r="AW326" s="13" t="s">
        <v>34</v>
      </c>
      <c r="AX326" s="13" t="s">
        <v>76</v>
      </c>
      <c r="AY326" s="254" t="s">
        <v>171</v>
      </c>
    </row>
    <row r="327" s="13" customFormat="1">
      <c r="A327" s="13"/>
      <c r="B327" s="244"/>
      <c r="C327" s="245"/>
      <c r="D327" s="246" t="s">
        <v>182</v>
      </c>
      <c r="E327" s="247" t="s">
        <v>1</v>
      </c>
      <c r="F327" s="248" t="s">
        <v>184</v>
      </c>
      <c r="G327" s="245"/>
      <c r="H327" s="247" t="s">
        <v>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182</v>
      </c>
      <c r="AU327" s="254" t="s">
        <v>85</v>
      </c>
      <c r="AV327" s="13" t="s">
        <v>83</v>
      </c>
      <c r="AW327" s="13" t="s">
        <v>34</v>
      </c>
      <c r="AX327" s="13" t="s">
        <v>76</v>
      </c>
      <c r="AY327" s="254" t="s">
        <v>171</v>
      </c>
    </row>
    <row r="328" s="13" customFormat="1">
      <c r="A328" s="13"/>
      <c r="B328" s="244"/>
      <c r="C328" s="245"/>
      <c r="D328" s="246" t="s">
        <v>182</v>
      </c>
      <c r="E328" s="247" t="s">
        <v>1</v>
      </c>
      <c r="F328" s="248" t="s">
        <v>3486</v>
      </c>
      <c r="G328" s="245"/>
      <c r="H328" s="247" t="s">
        <v>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182</v>
      </c>
      <c r="AU328" s="254" t="s">
        <v>85</v>
      </c>
      <c r="AV328" s="13" t="s">
        <v>83</v>
      </c>
      <c r="AW328" s="13" t="s">
        <v>34</v>
      </c>
      <c r="AX328" s="13" t="s">
        <v>76</v>
      </c>
      <c r="AY328" s="254" t="s">
        <v>171</v>
      </c>
    </row>
    <row r="329" s="14" customFormat="1">
      <c r="A329" s="14"/>
      <c r="B329" s="255"/>
      <c r="C329" s="256"/>
      <c r="D329" s="246" t="s">
        <v>182</v>
      </c>
      <c r="E329" s="257" t="s">
        <v>1</v>
      </c>
      <c r="F329" s="258" t="s">
        <v>3487</v>
      </c>
      <c r="G329" s="256"/>
      <c r="H329" s="259">
        <v>0.4042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5" t="s">
        <v>182</v>
      </c>
      <c r="AU329" s="265" t="s">
        <v>85</v>
      </c>
      <c r="AV329" s="14" t="s">
        <v>85</v>
      </c>
      <c r="AW329" s="14" t="s">
        <v>34</v>
      </c>
      <c r="AX329" s="14" t="s">
        <v>76</v>
      </c>
      <c r="AY329" s="265" t="s">
        <v>171</v>
      </c>
    </row>
    <row r="330" s="2" customFormat="1" ht="16.5" customHeight="1">
      <c r="A330" s="38"/>
      <c r="B330" s="39"/>
      <c r="C330" s="226" t="s">
        <v>416</v>
      </c>
      <c r="D330" s="226" t="s">
        <v>173</v>
      </c>
      <c r="E330" s="227" t="s">
        <v>822</v>
      </c>
      <c r="F330" s="228" t="s">
        <v>823</v>
      </c>
      <c r="G330" s="229" t="s">
        <v>292</v>
      </c>
      <c r="H330" s="230">
        <v>1.1120000000000001</v>
      </c>
      <c r="I330" s="231"/>
      <c r="J330" s="232">
        <f>ROUND(I330*H330,2)</f>
        <v>0</v>
      </c>
      <c r="K330" s="228" t="s">
        <v>177</v>
      </c>
      <c r="L330" s="44"/>
      <c r="M330" s="233" t="s">
        <v>1</v>
      </c>
      <c r="N330" s="234" t="s">
        <v>41</v>
      </c>
      <c r="O330" s="91"/>
      <c r="P330" s="235">
        <f>O330*H330</f>
        <v>0</v>
      </c>
      <c r="Q330" s="235">
        <v>0.016070000000000001</v>
      </c>
      <c r="R330" s="235">
        <f>Q330*H330</f>
        <v>0.017869840000000001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178</v>
      </c>
      <c r="AT330" s="237" t="s">
        <v>173</v>
      </c>
      <c r="AU330" s="237" t="s">
        <v>85</v>
      </c>
      <c r="AY330" s="17" t="s">
        <v>171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83</v>
      </c>
      <c r="BK330" s="238">
        <f>ROUND(I330*H330,2)</f>
        <v>0</v>
      </c>
      <c r="BL330" s="17" t="s">
        <v>178</v>
      </c>
      <c r="BM330" s="237" t="s">
        <v>3488</v>
      </c>
    </row>
    <row r="331" s="2" customFormat="1">
      <c r="A331" s="38"/>
      <c r="B331" s="39"/>
      <c r="C331" s="40"/>
      <c r="D331" s="239" t="s">
        <v>180</v>
      </c>
      <c r="E331" s="40"/>
      <c r="F331" s="240" t="s">
        <v>825</v>
      </c>
      <c r="G331" s="40"/>
      <c r="H331" s="40"/>
      <c r="I331" s="241"/>
      <c r="J331" s="40"/>
      <c r="K331" s="40"/>
      <c r="L331" s="44"/>
      <c r="M331" s="242"/>
      <c r="N331" s="243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180</v>
      </c>
      <c r="AU331" s="17" t="s">
        <v>85</v>
      </c>
    </row>
    <row r="332" s="13" customFormat="1">
      <c r="A332" s="13"/>
      <c r="B332" s="244"/>
      <c r="C332" s="245"/>
      <c r="D332" s="246" t="s">
        <v>182</v>
      </c>
      <c r="E332" s="247" t="s">
        <v>1</v>
      </c>
      <c r="F332" s="248" t="s">
        <v>3485</v>
      </c>
      <c r="G332" s="245"/>
      <c r="H332" s="247" t="s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4" t="s">
        <v>182</v>
      </c>
      <c r="AU332" s="254" t="s">
        <v>85</v>
      </c>
      <c r="AV332" s="13" t="s">
        <v>83</v>
      </c>
      <c r="AW332" s="13" t="s">
        <v>34</v>
      </c>
      <c r="AX332" s="13" t="s">
        <v>76</v>
      </c>
      <c r="AY332" s="254" t="s">
        <v>171</v>
      </c>
    </row>
    <row r="333" s="13" customFormat="1">
      <c r="A333" s="13"/>
      <c r="B333" s="244"/>
      <c r="C333" s="245"/>
      <c r="D333" s="246" t="s">
        <v>182</v>
      </c>
      <c r="E333" s="247" t="s">
        <v>1</v>
      </c>
      <c r="F333" s="248" t="s">
        <v>184</v>
      </c>
      <c r="G333" s="245"/>
      <c r="H333" s="247" t="s">
        <v>1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4" t="s">
        <v>182</v>
      </c>
      <c r="AU333" s="254" t="s">
        <v>85</v>
      </c>
      <c r="AV333" s="13" t="s">
        <v>83</v>
      </c>
      <c r="AW333" s="13" t="s">
        <v>34</v>
      </c>
      <c r="AX333" s="13" t="s">
        <v>76</v>
      </c>
      <c r="AY333" s="254" t="s">
        <v>171</v>
      </c>
    </row>
    <row r="334" s="13" customFormat="1">
      <c r="A334" s="13"/>
      <c r="B334" s="244"/>
      <c r="C334" s="245"/>
      <c r="D334" s="246" t="s">
        <v>182</v>
      </c>
      <c r="E334" s="247" t="s">
        <v>1</v>
      </c>
      <c r="F334" s="248" t="s">
        <v>3486</v>
      </c>
      <c r="G334" s="245"/>
      <c r="H334" s="247" t="s">
        <v>1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4" t="s">
        <v>182</v>
      </c>
      <c r="AU334" s="254" t="s">
        <v>85</v>
      </c>
      <c r="AV334" s="13" t="s">
        <v>83</v>
      </c>
      <c r="AW334" s="13" t="s">
        <v>34</v>
      </c>
      <c r="AX334" s="13" t="s">
        <v>76</v>
      </c>
      <c r="AY334" s="254" t="s">
        <v>171</v>
      </c>
    </row>
    <row r="335" s="14" customFormat="1">
      <c r="A335" s="14"/>
      <c r="B335" s="255"/>
      <c r="C335" s="256"/>
      <c r="D335" s="246" t="s">
        <v>182</v>
      </c>
      <c r="E335" s="257" t="s">
        <v>1</v>
      </c>
      <c r="F335" s="258" t="s">
        <v>3489</v>
      </c>
      <c r="G335" s="256"/>
      <c r="H335" s="259">
        <v>1.1120000000000001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182</v>
      </c>
      <c r="AU335" s="265" t="s">
        <v>85</v>
      </c>
      <c r="AV335" s="14" t="s">
        <v>85</v>
      </c>
      <c r="AW335" s="14" t="s">
        <v>34</v>
      </c>
      <c r="AX335" s="14" t="s">
        <v>76</v>
      </c>
      <c r="AY335" s="265" t="s">
        <v>171</v>
      </c>
    </row>
    <row r="336" s="2" customFormat="1" ht="16.5" customHeight="1">
      <c r="A336" s="38"/>
      <c r="B336" s="39"/>
      <c r="C336" s="226" t="s">
        <v>423</v>
      </c>
      <c r="D336" s="226" t="s">
        <v>173</v>
      </c>
      <c r="E336" s="227" t="s">
        <v>828</v>
      </c>
      <c r="F336" s="228" t="s">
        <v>829</v>
      </c>
      <c r="G336" s="229" t="s">
        <v>292</v>
      </c>
      <c r="H336" s="230">
        <v>1.1120000000000001</v>
      </c>
      <c r="I336" s="231"/>
      <c r="J336" s="232">
        <f>ROUND(I336*H336,2)</f>
        <v>0</v>
      </c>
      <c r="K336" s="228" t="s">
        <v>177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178</v>
      </c>
      <c r="AT336" s="237" t="s">
        <v>173</v>
      </c>
      <c r="AU336" s="237" t="s">
        <v>85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83</v>
      </c>
      <c r="BK336" s="238">
        <f>ROUND(I336*H336,2)</f>
        <v>0</v>
      </c>
      <c r="BL336" s="17" t="s">
        <v>178</v>
      </c>
      <c r="BM336" s="237" t="s">
        <v>3490</v>
      </c>
    </row>
    <row r="337" s="2" customFormat="1">
      <c r="A337" s="38"/>
      <c r="B337" s="39"/>
      <c r="C337" s="40"/>
      <c r="D337" s="239" t="s">
        <v>180</v>
      </c>
      <c r="E337" s="40"/>
      <c r="F337" s="240" t="s">
        <v>831</v>
      </c>
      <c r="G337" s="40"/>
      <c r="H337" s="40"/>
      <c r="I337" s="241"/>
      <c r="J337" s="40"/>
      <c r="K337" s="40"/>
      <c r="L337" s="44"/>
      <c r="M337" s="242"/>
      <c r="N337" s="243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180</v>
      </c>
      <c r="AU337" s="17" t="s">
        <v>85</v>
      </c>
    </row>
    <row r="338" s="12" customFormat="1" ht="22.8" customHeight="1">
      <c r="A338" s="12"/>
      <c r="B338" s="210"/>
      <c r="C338" s="211"/>
      <c r="D338" s="212" t="s">
        <v>75</v>
      </c>
      <c r="E338" s="224" t="s">
        <v>220</v>
      </c>
      <c r="F338" s="224" t="s">
        <v>3491</v>
      </c>
      <c r="G338" s="211"/>
      <c r="H338" s="211"/>
      <c r="I338" s="214"/>
      <c r="J338" s="225">
        <f>BK338</f>
        <v>0</v>
      </c>
      <c r="K338" s="211"/>
      <c r="L338" s="216"/>
      <c r="M338" s="217"/>
      <c r="N338" s="218"/>
      <c r="O338" s="218"/>
      <c r="P338" s="219">
        <f>SUM(P339:P393)</f>
        <v>0</v>
      </c>
      <c r="Q338" s="218"/>
      <c r="R338" s="219">
        <f>SUM(R339:R393)</f>
        <v>0.115438</v>
      </c>
      <c r="S338" s="218"/>
      <c r="T338" s="220">
        <f>SUM(T339:T393)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1" t="s">
        <v>83</v>
      </c>
      <c r="AT338" s="222" t="s">
        <v>75</v>
      </c>
      <c r="AU338" s="222" t="s">
        <v>83</v>
      </c>
      <c r="AY338" s="221" t="s">
        <v>171</v>
      </c>
      <c r="BK338" s="223">
        <f>SUM(BK339:BK393)</f>
        <v>0</v>
      </c>
    </row>
    <row r="339" s="2" customFormat="1" ht="24.15" customHeight="1">
      <c r="A339" s="38"/>
      <c r="B339" s="39"/>
      <c r="C339" s="226" t="s">
        <v>429</v>
      </c>
      <c r="D339" s="226" t="s">
        <v>173</v>
      </c>
      <c r="E339" s="227" t="s">
        <v>3492</v>
      </c>
      <c r="F339" s="228" t="s">
        <v>3493</v>
      </c>
      <c r="G339" s="229" t="s">
        <v>492</v>
      </c>
      <c r="H339" s="230">
        <v>1</v>
      </c>
      <c r="I339" s="231"/>
      <c r="J339" s="232">
        <f>ROUND(I339*H339,2)</f>
        <v>0</v>
      </c>
      <c r="K339" s="228" t="s">
        <v>177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178</v>
      </c>
      <c r="AT339" s="237" t="s">
        <v>173</v>
      </c>
      <c r="AU339" s="237" t="s">
        <v>85</v>
      </c>
      <c r="AY339" s="17" t="s">
        <v>171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83</v>
      </c>
      <c r="BK339" s="238">
        <f>ROUND(I339*H339,2)</f>
        <v>0</v>
      </c>
      <c r="BL339" s="17" t="s">
        <v>178</v>
      </c>
      <c r="BM339" s="237" t="s">
        <v>3494</v>
      </c>
    </row>
    <row r="340" s="2" customFormat="1">
      <c r="A340" s="38"/>
      <c r="B340" s="39"/>
      <c r="C340" s="40"/>
      <c r="D340" s="239" t="s">
        <v>180</v>
      </c>
      <c r="E340" s="40"/>
      <c r="F340" s="240" t="s">
        <v>3495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180</v>
      </c>
      <c r="AU340" s="17" t="s">
        <v>85</v>
      </c>
    </row>
    <row r="341" s="13" customFormat="1">
      <c r="A341" s="13"/>
      <c r="B341" s="244"/>
      <c r="C341" s="245"/>
      <c r="D341" s="246" t="s">
        <v>182</v>
      </c>
      <c r="E341" s="247" t="s">
        <v>1</v>
      </c>
      <c r="F341" s="248" t="s">
        <v>3485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182</v>
      </c>
      <c r="AU341" s="254" t="s">
        <v>85</v>
      </c>
      <c r="AV341" s="13" t="s">
        <v>83</v>
      </c>
      <c r="AW341" s="13" t="s">
        <v>34</v>
      </c>
      <c r="AX341" s="13" t="s">
        <v>76</v>
      </c>
      <c r="AY341" s="254" t="s">
        <v>171</v>
      </c>
    </row>
    <row r="342" s="13" customFormat="1">
      <c r="A342" s="13"/>
      <c r="B342" s="244"/>
      <c r="C342" s="245"/>
      <c r="D342" s="246" t="s">
        <v>182</v>
      </c>
      <c r="E342" s="247" t="s">
        <v>1</v>
      </c>
      <c r="F342" s="248" t="s">
        <v>184</v>
      </c>
      <c r="G342" s="245"/>
      <c r="H342" s="247" t="s">
        <v>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182</v>
      </c>
      <c r="AU342" s="254" t="s">
        <v>85</v>
      </c>
      <c r="AV342" s="13" t="s">
        <v>83</v>
      </c>
      <c r="AW342" s="13" t="s">
        <v>34</v>
      </c>
      <c r="AX342" s="13" t="s">
        <v>76</v>
      </c>
      <c r="AY342" s="254" t="s">
        <v>171</v>
      </c>
    </row>
    <row r="343" s="14" customFormat="1">
      <c r="A343" s="14"/>
      <c r="B343" s="255"/>
      <c r="C343" s="256"/>
      <c r="D343" s="246" t="s">
        <v>182</v>
      </c>
      <c r="E343" s="257" t="s">
        <v>1</v>
      </c>
      <c r="F343" s="258" t="s">
        <v>83</v>
      </c>
      <c r="G343" s="256"/>
      <c r="H343" s="259">
        <v>1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5" t="s">
        <v>182</v>
      </c>
      <c r="AU343" s="265" t="s">
        <v>85</v>
      </c>
      <c r="AV343" s="14" t="s">
        <v>85</v>
      </c>
      <c r="AW343" s="14" t="s">
        <v>34</v>
      </c>
      <c r="AX343" s="14" t="s">
        <v>76</v>
      </c>
      <c r="AY343" s="265" t="s">
        <v>171</v>
      </c>
    </row>
    <row r="344" s="2" customFormat="1" ht="24.15" customHeight="1">
      <c r="A344" s="38"/>
      <c r="B344" s="39"/>
      <c r="C344" s="226" t="s">
        <v>435</v>
      </c>
      <c r="D344" s="226" t="s">
        <v>173</v>
      </c>
      <c r="E344" s="227" t="s">
        <v>3496</v>
      </c>
      <c r="F344" s="228" t="s">
        <v>3497</v>
      </c>
      <c r="G344" s="229" t="s">
        <v>438</v>
      </c>
      <c r="H344" s="230">
        <v>4</v>
      </c>
      <c r="I344" s="231"/>
      <c r="J344" s="232">
        <f>ROUND(I344*H344,2)</f>
        <v>0</v>
      </c>
      <c r="K344" s="228" t="s">
        <v>177</v>
      </c>
      <c r="L344" s="44"/>
      <c r="M344" s="233" t="s">
        <v>1</v>
      </c>
      <c r="N344" s="234" t="s">
        <v>41</v>
      </c>
      <c r="O344" s="91"/>
      <c r="P344" s="235">
        <f>O344*H344</f>
        <v>0</v>
      </c>
      <c r="Q344" s="235">
        <v>1.0000000000000001E-05</v>
      </c>
      <c r="R344" s="235">
        <f>Q344*H344</f>
        <v>4.0000000000000003E-05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178</v>
      </c>
      <c r="AT344" s="237" t="s">
        <v>173</v>
      </c>
      <c r="AU344" s="237" t="s">
        <v>85</v>
      </c>
      <c r="AY344" s="17" t="s">
        <v>171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83</v>
      </c>
      <c r="BK344" s="238">
        <f>ROUND(I344*H344,2)</f>
        <v>0</v>
      </c>
      <c r="BL344" s="17" t="s">
        <v>178</v>
      </c>
      <c r="BM344" s="237" t="s">
        <v>3498</v>
      </c>
    </row>
    <row r="345" s="2" customFormat="1">
      <c r="A345" s="38"/>
      <c r="B345" s="39"/>
      <c r="C345" s="40"/>
      <c r="D345" s="239" t="s">
        <v>180</v>
      </c>
      <c r="E345" s="40"/>
      <c r="F345" s="240" t="s">
        <v>3499</v>
      </c>
      <c r="G345" s="40"/>
      <c r="H345" s="40"/>
      <c r="I345" s="241"/>
      <c r="J345" s="40"/>
      <c r="K345" s="40"/>
      <c r="L345" s="44"/>
      <c r="M345" s="242"/>
      <c r="N345" s="243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180</v>
      </c>
      <c r="AU345" s="17" t="s">
        <v>85</v>
      </c>
    </row>
    <row r="346" s="13" customFormat="1">
      <c r="A346" s="13"/>
      <c r="B346" s="244"/>
      <c r="C346" s="245"/>
      <c r="D346" s="246" t="s">
        <v>182</v>
      </c>
      <c r="E346" s="247" t="s">
        <v>1</v>
      </c>
      <c r="F346" s="248" t="s">
        <v>3485</v>
      </c>
      <c r="G346" s="245"/>
      <c r="H346" s="247" t="s">
        <v>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4" t="s">
        <v>182</v>
      </c>
      <c r="AU346" s="254" t="s">
        <v>85</v>
      </c>
      <c r="AV346" s="13" t="s">
        <v>83</v>
      </c>
      <c r="AW346" s="13" t="s">
        <v>34</v>
      </c>
      <c r="AX346" s="13" t="s">
        <v>76</v>
      </c>
      <c r="AY346" s="254" t="s">
        <v>171</v>
      </c>
    </row>
    <row r="347" s="13" customFormat="1">
      <c r="A347" s="13"/>
      <c r="B347" s="244"/>
      <c r="C347" s="245"/>
      <c r="D347" s="246" t="s">
        <v>182</v>
      </c>
      <c r="E347" s="247" t="s">
        <v>1</v>
      </c>
      <c r="F347" s="248" t="s">
        <v>184</v>
      </c>
      <c r="G347" s="245"/>
      <c r="H347" s="247" t="s">
        <v>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4" t="s">
        <v>182</v>
      </c>
      <c r="AU347" s="254" t="s">
        <v>85</v>
      </c>
      <c r="AV347" s="13" t="s">
        <v>83</v>
      </c>
      <c r="AW347" s="13" t="s">
        <v>34</v>
      </c>
      <c r="AX347" s="13" t="s">
        <v>76</v>
      </c>
      <c r="AY347" s="254" t="s">
        <v>171</v>
      </c>
    </row>
    <row r="348" s="14" customFormat="1">
      <c r="A348" s="14"/>
      <c r="B348" s="255"/>
      <c r="C348" s="256"/>
      <c r="D348" s="246" t="s">
        <v>182</v>
      </c>
      <c r="E348" s="257" t="s">
        <v>1</v>
      </c>
      <c r="F348" s="258" t="s">
        <v>3500</v>
      </c>
      <c r="G348" s="256"/>
      <c r="H348" s="259">
        <v>4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182</v>
      </c>
      <c r="AU348" s="265" t="s">
        <v>85</v>
      </c>
      <c r="AV348" s="14" t="s">
        <v>85</v>
      </c>
      <c r="AW348" s="14" t="s">
        <v>34</v>
      </c>
      <c r="AX348" s="14" t="s">
        <v>76</v>
      </c>
      <c r="AY348" s="265" t="s">
        <v>171</v>
      </c>
    </row>
    <row r="349" s="2" customFormat="1" ht="24.15" customHeight="1">
      <c r="A349" s="38"/>
      <c r="B349" s="39"/>
      <c r="C349" s="267" t="s">
        <v>442</v>
      </c>
      <c r="D349" s="267" t="s">
        <v>284</v>
      </c>
      <c r="E349" s="268" t="s">
        <v>3501</v>
      </c>
      <c r="F349" s="269" t="s">
        <v>3502</v>
      </c>
      <c r="G349" s="270" t="s">
        <v>438</v>
      </c>
      <c r="H349" s="271">
        <v>5</v>
      </c>
      <c r="I349" s="272"/>
      <c r="J349" s="273">
        <f>ROUND(I349*H349,2)</f>
        <v>0</v>
      </c>
      <c r="K349" s="269" t="s">
        <v>177</v>
      </c>
      <c r="L349" s="274"/>
      <c r="M349" s="275" t="s">
        <v>1</v>
      </c>
      <c r="N349" s="276" t="s">
        <v>41</v>
      </c>
      <c r="O349" s="91"/>
      <c r="P349" s="235">
        <f>O349*H349</f>
        <v>0</v>
      </c>
      <c r="Q349" s="235">
        <v>0.0014</v>
      </c>
      <c r="R349" s="235">
        <f>Q349*H349</f>
        <v>0.0070000000000000001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220</v>
      </c>
      <c r="AT349" s="237" t="s">
        <v>284</v>
      </c>
      <c r="AU349" s="237" t="s">
        <v>85</v>
      </c>
      <c r="AY349" s="17" t="s">
        <v>171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178</v>
      </c>
      <c r="BM349" s="237" t="s">
        <v>3503</v>
      </c>
    </row>
    <row r="350" s="14" customFormat="1">
      <c r="A350" s="14"/>
      <c r="B350" s="255"/>
      <c r="C350" s="256"/>
      <c r="D350" s="246" t="s">
        <v>182</v>
      </c>
      <c r="E350" s="256"/>
      <c r="F350" s="258" t="s">
        <v>3504</v>
      </c>
      <c r="G350" s="256"/>
      <c r="H350" s="259">
        <v>5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5" t="s">
        <v>182</v>
      </c>
      <c r="AU350" s="265" t="s">
        <v>85</v>
      </c>
      <c r="AV350" s="14" t="s">
        <v>85</v>
      </c>
      <c r="AW350" s="14" t="s">
        <v>4</v>
      </c>
      <c r="AX350" s="14" t="s">
        <v>83</v>
      </c>
      <c r="AY350" s="265" t="s">
        <v>171</v>
      </c>
    </row>
    <row r="351" s="2" customFormat="1" ht="24.15" customHeight="1">
      <c r="A351" s="38"/>
      <c r="B351" s="39"/>
      <c r="C351" s="226" t="s">
        <v>448</v>
      </c>
      <c r="D351" s="226" t="s">
        <v>173</v>
      </c>
      <c r="E351" s="227" t="s">
        <v>3505</v>
      </c>
      <c r="F351" s="228" t="s">
        <v>3506</v>
      </c>
      <c r="G351" s="229" t="s">
        <v>438</v>
      </c>
      <c r="H351" s="230">
        <v>0.80000000000000004</v>
      </c>
      <c r="I351" s="231"/>
      <c r="J351" s="232">
        <f>ROUND(I351*H351,2)</f>
        <v>0</v>
      </c>
      <c r="K351" s="228" t="s">
        <v>177</v>
      </c>
      <c r="L351" s="44"/>
      <c r="M351" s="233" t="s">
        <v>1</v>
      </c>
      <c r="N351" s="234" t="s">
        <v>41</v>
      </c>
      <c r="O351" s="91"/>
      <c r="P351" s="235">
        <f>O351*H351</f>
        <v>0</v>
      </c>
      <c r="Q351" s="235">
        <v>1.0000000000000001E-05</v>
      </c>
      <c r="R351" s="235">
        <f>Q351*H351</f>
        <v>8.0000000000000013E-06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178</v>
      </c>
      <c r="AT351" s="237" t="s">
        <v>173</v>
      </c>
      <c r="AU351" s="237" t="s">
        <v>85</v>
      </c>
      <c r="AY351" s="17" t="s">
        <v>171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83</v>
      </c>
      <c r="BK351" s="238">
        <f>ROUND(I351*H351,2)</f>
        <v>0</v>
      </c>
      <c r="BL351" s="17" t="s">
        <v>178</v>
      </c>
      <c r="BM351" s="237" t="s">
        <v>3507</v>
      </c>
    </row>
    <row r="352" s="2" customFormat="1">
      <c r="A352" s="38"/>
      <c r="B352" s="39"/>
      <c r="C352" s="40"/>
      <c r="D352" s="239" t="s">
        <v>180</v>
      </c>
      <c r="E352" s="40"/>
      <c r="F352" s="240" t="s">
        <v>3508</v>
      </c>
      <c r="G352" s="40"/>
      <c r="H352" s="40"/>
      <c r="I352" s="241"/>
      <c r="J352" s="40"/>
      <c r="K352" s="40"/>
      <c r="L352" s="44"/>
      <c r="M352" s="242"/>
      <c r="N352" s="243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180</v>
      </c>
      <c r="AU352" s="17" t="s">
        <v>85</v>
      </c>
    </row>
    <row r="353" s="13" customFormat="1">
      <c r="A353" s="13"/>
      <c r="B353" s="244"/>
      <c r="C353" s="245"/>
      <c r="D353" s="246" t="s">
        <v>182</v>
      </c>
      <c r="E353" s="247" t="s">
        <v>1</v>
      </c>
      <c r="F353" s="248" t="s">
        <v>3485</v>
      </c>
      <c r="G353" s="245"/>
      <c r="H353" s="247" t="s">
        <v>1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4" t="s">
        <v>182</v>
      </c>
      <c r="AU353" s="254" t="s">
        <v>85</v>
      </c>
      <c r="AV353" s="13" t="s">
        <v>83</v>
      </c>
      <c r="AW353" s="13" t="s">
        <v>34</v>
      </c>
      <c r="AX353" s="13" t="s">
        <v>76</v>
      </c>
      <c r="AY353" s="254" t="s">
        <v>171</v>
      </c>
    </row>
    <row r="354" s="13" customFormat="1">
      <c r="A354" s="13"/>
      <c r="B354" s="244"/>
      <c r="C354" s="245"/>
      <c r="D354" s="246" t="s">
        <v>182</v>
      </c>
      <c r="E354" s="247" t="s">
        <v>1</v>
      </c>
      <c r="F354" s="248" t="s">
        <v>184</v>
      </c>
      <c r="G354" s="245"/>
      <c r="H354" s="247" t="s">
        <v>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4" t="s">
        <v>182</v>
      </c>
      <c r="AU354" s="254" t="s">
        <v>85</v>
      </c>
      <c r="AV354" s="13" t="s">
        <v>83</v>
      </c>
      <c r="AW354" s="13" t="s">
        <v>34</v>
      </c>
      <c r="AX354" s="13" t="s">
        <v>76</v>
      </c>
      <c r="AY354" s="254" t="s">
        <v>171</v>
      </c>
    </row>
    <row r="355" s="14" customFormat="1">
      <c r="A355" s="14"/>
      <c r="B355" s="255"/>
      <c r="C355" s="256"/>
      <c r="D355" s="246" t="s">
        <v>182</v>
      </c>
      <c r="E355" s="257" t="s">
        <v>1</v>
      </c>
      <c r="F355" s="258" t="s">
        <v>3509</v>
      </c>
      <c r="G355" s="256"/>
      <c r="H355" s="259">
        <v>0.80000000000000004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5" t="s">
        <v>182</v>
      </c>
      <c r="AU355" s="265" t="s">
        <v>85</v>
      </c>
      <c r="AV355" s="14" t="s">
        <v>85</v>
      </c>
      <c r="AW355" s="14" t="s">
        <v>34</v>
      </c>
      <c r="AX355" s="14" t="s">
        <v>76</v>
      </c>
      <c r="AY355" s="265" t="s">
        <v>171</v>
      </c>
    </row>
    <row r="356" s="2" customFormat="1" ht="24.15" customHeight="1">
      <c r="A356" s="38"/>
      <c r="B356" s="39"/>
      <c r="C356" s="267" t="s">
        <v>455</v>
      </c>
      <c r="D356" s="267" t="s">
        <v>284</v>
      </c>
      <c r="E356" s="268" t="s">
        <v>3510</v>
      </c>
      <c r="F356" s="269" t="s">
        <v>3511</v>
      </c>
      <c r="G356" s="270" t="s">
        <v>438</v>
      </c>
      <c r="H356" s="271">
        <v>1</v>
      </c>
      <c r="I356" s="272"/>
      <c r="J356" s="273">
        <f>ROUND(I356*H356,2)</f>
        <v>0</v>
      </c>
      <c r="K356" s="269" t="s">
        <v>177</v>
      </c>
      <c r="L356" s="274"/>
      <c r="M356" s="275" t="s">
        <v>1</v>
      </c>
      <c r="N356" s="276" t="s">
        <v>41</v>
      </c>
      <c r="O356" s="91"/>
      <c r="P356" s="235">
        <f>O356*H356</f>
        <v>0</v>
      </c>
      <c r="Q356" s="235">
        <v>0.0043099999999999996</v>
      </c>
      <c r="R356" s="235">
        <f>Q356*H356</f>
        <v>0.0043099999999999996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220</v>
      </c>
      <c r="AT356" s="237" t="s">
        <v>284</v>
      </c>
      <c r="AU356" s="237" t="s">
        <v>85</v>
      </c>
      <c r="AY356" s="17" t="s">
        <v>171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83</v>
      </c>
      <c r="BK356" s="238">
        <f>ROUND(I356*H356,2)</f>
        <v>0</v>
      </c>
      <c r="BL356" s="17" t="s">
        <v>178</v>
      </c>
      <c r="BM356" s="237" t="s">
        <v>3512</v>
      </c>
    </row>
    <row r="357" s="14" customFormat="1">
      <c r="A357" s="14"/>
      <c r="B357" s="255"/>
      <c r="C357" s="256"/>
      <c r="D357" s="246" t="s">
        <v>182</v>
      </c>
      <c r="E357" s="256"/>
      <c r="F357" s="258" t="s">
        <v>3513</v>
      </c>
      <c r="G357" s="256"/>
      <c r="H357" s="259">
        <v>1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182</v>
      </c>
      <c r="AU357" s="265" t="s">
        <v>85</v>
      </c>
      <c r="AV357" s="14" t="s">
        <v>85</v>
      </c>
      <c r="AW357" s="14" t="s">
        <v>4</v>
      </c>
      <c r="AX357" s="14" t="s">
        <v>83</v>
      </c>
      <c r="AY357" s="265" t="s">
        <v>171</v>
      </c>
    </row>
    <row r="358" s="2" customFormat="1" ht="33" customHeight="1">
      <c r="A358" s="38"/>
      <c r="B358" s="39"/>
      <c r="C358" s="226" t="s">
        <v>461</v>
      </c>
      <c r="D358" s="226" t="s">
        <v>173</v>
      </c>
      <c r="E358" s="227" t="s">
        <v>3514</v>
      </c>
      <c r="F358" s="228" t="s">
        <v>3515</v>
      </c>
      <c r="G358" s="229" t="s">
        <v>492</v>
      </c>
      <c r="H358" s="230">
        <v>8</v>
      </c>
      <c r="I358" s="231"/>
      <c r="J358" s="232">
        <f>ROUND(I358*H358,2)</f>
        <v>0</v>
      </c>
      <c r="K358" s="228" t="s">
        <v>177</v>
      </c>
      <c r="L358" s="44"/>
      <c r="M358" s="233" t="s">
        <v>1</v>
      </c>
      <c r="N358" s="234" t="s">
        <v>41</v>
      </c>
      <c r="O358" s="91"/>
      <c r="P358" s="235">
        <f>O358*H358</f>
        <v>0</v>
      </c>
      <c r="Q358" s="235">
        <v>0</v>
      </c>
      <c r="R358" s="235">
        <f>Q358*H358</f>
        <v>0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178</v>
      </c>
      <c r="AT358" s="237" t="s">
        <v>173</v>
      </c>
      <c r="AU358" s="237" t="s">
        <v>85</v>
      </c>
      <c r="AY358" s="17" t="s">
        <v>171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83</v>
      </c>
      <c r="BK358" s="238">
        <f>ROUND(I358*H358,2)</f>
        <v>0</v>
      </c>
      <c r="BL358" s="17" t="s">
        <v>178</v>
      </c>
      <c r="BM358" s="237" t="s">
        <v>3516</v>
      </c>
    </row>
    <row r="359" s="2" customFormat="1">
      <c r="A359" s="38"/>
      <c r="B359" s="39"/>
      <c r="C359" s="40"/>
      <c r="D359" s="239" t="s">
        <v>180</v>
      </c>
      <c r="E359" s="40"/>
      <c r="F359" s="240" t="s">
        <v>3517</v>
      </c>
      <c r="G359" s="40"/>
      <c r="H359" s="40"/>
      <c r="I359" s="241"/>
      <c r="J359" s="40"/>
      <c r="K359" s="40"/>
      <c r="L359" s="44"/>
      <c r="M359" s="242"/>
      <c r="N359" s="24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180</v>
      </c>
      <c r="AU359" s="17" t="s">
        <v>85</v>
      </c>
    </row>
    <row r="360" s="2" customFormat="1" ht="16.5" customHeight="1">
      <c r="A360" s="38"/>
      <c r="B360" s="39"/>
      <c r="C360" s="267" t="s">
        <v>467</v>
      </c>
      <c r="D360" s="267" t="s">
        <v>284</v>
      </c>
      <c r="E360" s="268" t="s">
        <v>3518</v>
      </c>
      <c r="F360" s="269" t="s">
        <v>3519</v>
      </c>
      <c r="G360" s="270" t="s">
        <v>492</v>
      </c>
      <c r="H360" s="271">
        <v>2</v>
      </c>
      <c r="I360" s="272"/>
      <c r="J360" s="273">
        <f>ROUND(I360*H360,2)</f>
        <v>0</v>
      </c>
      <c r="K360" s="269" t="s">
        <v>177</v>
      </c>
      <c r="L360" s="274"/>
      <c r="M360" s="275" t="s">
        <v>1</v>
      </c>
      <c r="N360" s="276" t="s">
        <v>41</v>
      </c>
      <c r="O360" s="91"/>
      <c r="P360" s="235">
        <f>O360*H360</f>
        <v>0</v>
      </c>
      <c r="Q360" s="235">
        <v>0.00064999999999999997</v>
      </c>
      <c r="R360" s="235">
        <f>Q360*H360</f>
        <v>0.0012999999999999999</v>
      </c>
      <c r="S360" s="235">
        <v>0</v>
      </c>
      <c r="T360" s="23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7" t="s">
        <v>220</v>
      </c>
      <c r="AT360" s="237" t="s">
        <v>284</v>
      </c>
      <c r="AU360" s="237" t="s">
        <v>85</v>
      </c>
      <c r="AY360" s="17" t="s">
        <v>171</v>
      </c>
      <c r="BE360" s="238">
        <f>IF(N360="základní",J360,0)</f>
        <v>0</v>
      </c>
      <c r="BF360" s="238">
        <f>IF(N360="snížená",J360,0)</f>
        <v>0</v>
      </c>
      <c r="BG360" s="238">
        <f>IF(N360="zákl. přenesená",J360,0)</f>
        <v>0</v>
      </c>
      <c r="BH360" s="238">
        <f>IF(N360="sníž. přenesená",J360,0)</f>
        <v>0</v>
      </c>
      <c r="BI360" s="238">
        <f>IF(N360="nulová",J360,0)</f>
        <v>0</v>
      </c>
      <c r="BJ360" s="17" t="s">
        <v>83</v>
      </c>
      <c r="BK360" s="238">
        <f>ROUND(I360*H360,2)</f>
        <v>0</v>
      </c>
      <c r="BL360" s="17" t="s">
        <v>178</v>
      </c>
      <c r="BM360" s="237" t="s">
        <v>3520</v>
      </c>
    </row>
    <row r="361" s="13" customFormat="1">
      <c r="A361" s="13"/>
      <c r="B361" s="244"/>
      <c r="C361" s="245"/>
      <c r="D361" s="246" t="s">
        <v>182</v>
      </c>
      <c r="E361" s="247" t="s">
        <v>1</v>
      </c>
      <c r="F361" s="248" t="s">
        <v>3521</v>
      </c>
      <c r="G361" s="245"/>
      <c r="H361" s="247" t="s">
        <v>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4" t="s">
        <v>182</v>
      </c>
      <c r="AU361" s="254" t="s">
        <v>85</v>
      </c>
      <c r="AV361" s="13" t="s">
        <v>83</v>
      </c>
      <c r="AW361" s="13" t="s">
        <v>34</v>
      </c>
      <c r="AX361" s="13" t="s">
        <v>76</v>
      </c>
      <c r="AY361" s="254" t="s">
        <v>171</v>
      </c>
    </row>
    <row r="362" s="13" customFormat="1">
      <c r="A362" s="13"/>
      <c r="B362" s="244"/>
      <c r="C362" s="245"/>
      <c r="D362" s="246" t="s">
        <v>182</v>
      </c>
      <c r="E362" s="247" t="s">
        <v>1</v>
      </c>
      <c r="F362" s="248" t="s">
        <v>184</v>
      </c>
      <c r="G362" s="245"/>
      <c r="H362" s="247" t="s">
        <v>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182</v>
      </c>
      <c r="AU362" s="254" t="s">
        <v>85</v>
      </c>
      <c r="AV362" s="13" t="s">
        <v>83</v>
      </c>
      <c r="AW362" s="13" t="s">
        <v>34</v>
      </c>
      <c r="AX362" s="13" t="s">
        <v>76</v>
      </c>
      <c r="AY362" s="254" t="s">
        <v>171</v>
      </c>
    </row>
    <row r="363" s="14" customFormat="1">
      <c r="A363" s="14"/>
      <c r="B363" s="255"/>
      <c r="C363" s="256"/>
      <c r="D363" s="246" t="s">
        <v>182</v>
      </c>
      <c r="E363" s="257" t="s">
        <v>1</v>
      </c>
      <c r="F363" s="258" t="s">
        <v>85</v>
      </c>
      <c r="G363" s="256"/>
      <c r="H363" s="259">
        <v>2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182</v>
      </c>
      <c r="AU363" s="265" t="s">
        <v>85</v>
      </c>
      <c r="AV363" s="14" t="s">
        <v>85</v>
      </c>
      <c r="AW363" s="14" t="s">
        <v>34</v>
      </c>
      <c r="AX363" s="14" t="s">
        <v>76</v>
      </c>
      <c r="AY363" s="265" t="s">
        <v>171</v>
      </c>
    </row>
    <row r="364" s="2" customFormat="1" ht="16.5" customHeight="1">
      <c r="A364" s="38"/>
      <c r="B364" s="39"/>
      <c r="C364" s="267" t="s">
        <v>472</v>
      </c>
      <c r="D364" s="267" t="s">
        <v>284</v>
      </c>
      <c r="E364" s="268" t="s">
        <v>3522</v>
      </c>
      <c r="F364" s="269" t="s">
        <v>3523</v>
      </c>
      <c r="G364" s="270" t="s">
        <v>492</v>
      </c>
      <c r="H364" s="271">
        <v>2</v>
      </c>
      <c r="I364" s="272"/>
      <c r="J364" s="273">
        <f>ROUND(I364*H364,2)</f>
        <v>0</v>
      </c>
      <c r="K364" s="269" t="s">
        <v>177</v>
      </c>
      <c r="L364" s="274"/>
      <c r="M364" s="275" t="s">
        <v>1</v>
      </c>
      <c r="N364" s="276" t="s">
        <v>41</v>
      </c>
      <c r="O364" s="91"/>
      <c r="P364" s="235">
        <f>O364*H364</f>
        <v>0</v>
      </c>
      <c r="Q364" s="235">
        <v>0.00064000000000000005</v>
      </c>
      <c r="R364" s="235">
        <f>Q364*H364</f>
        <v>0.0012800000000000001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220</v>
      </c>
      <c r="AT364" s="237" t="s">
        <v>284</v>
      </c>
      <c r="AU364" s="237" t="s">
        <v>85</v>
      </c>
      <c r="AY364" s="17" t="s">
        <v>171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83</v>
      </c>
      <c r="BK364" s="238">
        <f>ROUND(I364*H364,2)</f>
        <v>0</v>
      </c>
      <c r="BL364" s="17" t="s">
        <v>178</v>
      </c>
      <c r="BM364" s="237" t="s">
        <v>3524</v>
      </c>
    </row>
    <row r="365" s="13" customFormat="1">
      <c r="A365" s="13"/>
      <c r="B365" s="244"/>
      <c r="C365" s="245"/>
      <c r="D365" s="246" t="s">
        <v>182</v>
      </c>
      <c r="E365" s="247" t="s">
        <v>1</v>
      </c>
      <c r="F365" s="248" t="s">
        <v>3521</v>
      </c>
      <c r="G365" s="245"/>
      <c r="H365" s="247" t="s">
        <v>1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4" t="s">
        <v>182</v>
      </c>
      <c r="AU365" s="254" t="s">
        <v>85</v>
      </c>
      <c r="AV365" s="13" t="s">
        <v>83</v>
      </c>
      <c r="AW365" s="13" t="s">
        <v>34</v>
      </c>
      <c r="AX365" s="13" t="s">
        <v>76</v>
      </c>
      <c r="AY365" s="254" t="s">
        <v>171</v>
      </c>
    </row>
    <row r="366" s="13" customFormat="1">
      <c r="A366" s="13"/>
      <c r="B366" s="244"/>
      <c r="C366" s="245"/>
      <c r="D366" s="246" t="s">
        <v>182</v>
      </c>
      <c r="E366" s="247" t="s">
        <v>1</v>
      </c>
      <c r="F366" s="248" t="s">
        <v>184</v>
      </c>
      <c r="G366" s="245"/>
      <c r="H366" s="247" t="s">
        <v>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4" t="s">
        <v>182</v>
      </c>
      <c r="AU366" s="254" t="s">
        <v>85</v>
      </c>
      <c r="AV366" s="13" t="s">
        <v>83</v>
      </c>
      <c r="AW366" s="13" t="s">
        <v>34</v>
      </c>
      <c r="AX366" s="13" t="s">
        <v>76</v>
      </c>
      <c r="AY366" s="254" t="s">
        <v>171</v>
      </c>
    </row>
    <row r="367" s="14" customFormat="1">
      <c r="A367" s="14"/>
      <c r="B367" s="255"/>
      <c r="C367" s="256"/>
      <c r="D367" s="246" t="s">
        <v>182</v>
      </c>
      <c r="E367" s="257" t="s">
        <v>1</v>
      </c>
      <c r="F367" s="258" t="s">
        <v>85</v>
      </c>
      <c r="G367" s="256"/>
      <c r="H367" s="259">
        <v>2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182</v>
      </c>
      <c r="AU367" s="265" t="s">
        <v>85</v>
      </c>
      <c r="AV367" s="14" t="s">
        <v>85</v>
      </c>
      <c r="AW367" s="14" t="s">
        <v>34</v>
      </c>
      <c r="AX367" s="14" t="s">
        <v>76</v>
      </c>
      <c r="AY367" s="265" t="s">
        <v>171</v>
      </c>
    </row>
    <row r="368" s="2" customFormat="1" ht="16.5" customHeight="1">
      <c r="A368" s="38"/>
      <c r="B368" s="39"/>
      <c r="C368" s="267" t="s">
        <v>478</v>
      </c>
      <c r="D368" s="267" t="s">
        <v>284</v>
      </c>
      <c r="E368" s="268" t="s">
        <v>3525</v>
      </c>
      <c r="F368" s="269" t="s">
        <v>3526</v>
      </c>
      <c r="G368" s="270" t="s">
        <v>492</v>
      </c>
      <c r="H368" s="271">
        <v>2</v>
      </c>
      <c r="I368" s="272"/>
      <c r="J368" s="273">
        <f>ROUND(I368*H368,2)</f>
        <v>0</v>
      </c>
      <c r="K368" s="269" t="s">
        <v>177</v>
      </c>
      <c r="L368" s="274"/>
      <c r="M368" s="275" t="s">
        <v>1</v>
      </c>
      <c r="N368" s="276" t="s">
        <v>41</v>
      </c>
      <c r="O368" s="91"/>
      <c r="P368" s="235">
        <f>O368*H368</f>
        <v>0</v>
      </c>
      <c r="Q368" s="235">
        <v>0.00072000000000000005</v>
      </c>
      <c r="R368" s="235">
        <f>Q368*H368</f>
        <v>0.0014400000000000001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220</v>
      </c>
      <c r="AT368" s="237" t="s">
        <v>284</v>
      </c>
      <c r="AU368" s="237" t="s">
        <v>85</v>
      </c>
      <c r="AY368" s="17" t="s">
        <v>171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83</v>
      </c>
      <c r="BK368" s="238">
        <f>ROUND(I368*H368,2)</f>
        <v>0</v>
      </c>
      <c r="BL368" s="17" t="s">
        <v>178</v>
      </c>
      <c r="BM368" s="237" t="s">
        <v>3527</v>
      </c>
    </row>
    <row r="369" s="13" customFormat="1">
      <c r="A369" s="13"/>
      <c r="B369" s="244"/>
      <c r="C369" s="245"/>
      <c r="D369" s="246" t="s">
        <v>182</v>
      </c>
      <c r="E369" s="247" t="s">
        <v>1</v>
      </c>
      <c r="F369" s="248" t="s">
        <v>3521</v>
      </c>
      <c r="G369" s="245"/>
      <c r="H369" s="247" t="s">
        <v>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4" t="s">
        <v>182</v>
      </c>
      <c r="AU369" s="254" t="s">
        <v>85</v>
      </c>
      <c r="AV369" s="13" t="s">
        <v>83</v>
      </c>
      <c r="AW369" s="13" t="s">
        <v>34</v>
      </c>
      <c r="AX369" s="13" t="s">
        <v>76</v>
      </c>
      <c r="AY369" s="254" t="s">
        <v>171</v>
      </c>
    </row>
    <row r="370" s="13" customFormat="1">
      <c r="A370" s="13"/>
      <c r="B370" s="244"/>
      <c r="C370" s="245"/>
      <c r="D370" s="246" t="s">
        <v>182</v>
      </c>
      <c r="E370" s="247" t="s">
        <v>1</v>
      </c>
      <c r="F370" s="248" t="s">
        <v>184</v>
      </c>
      <c r="G370" s="245"/>
      <c r="H370" s="247" t="s">
        <v>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182</v>
      </c>
      <c r="AU370" s="254" t="s">
        <v>85</v>
      </c>
      <c r="AV370" s="13" t="s">
        <v>83</v>
      </c>
      <c r="AW370" s="13" t="s">
        <v>34</v>
      </c>
      <c r="AX370" s="13" t="s">
        <v>76</v>
      </c>
      <c r="AY370" s="254" t="s">
        <v>171</v>
      </c>
    </row>
    <row r="371" s="14" customFormat="1">
      <c r="A371" s="14"/>
      <c r="B371" s="255"/>
      <c r="C371" s="256"/>
      <c r="D371" s="246" t="s">
        <v>182</v>
      </c>
      <c r="E371" s="257" t="s">
        <v>1</v>
      </c>
      <c r="F371" s="258" t="s">
        <v>85</v>
      </c>
      <c r="G371" s="256"/>
      <c r="H371" s="259">
        <v>2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182</v>
      </c>
      <c r="AU371" s="265" t="s">
        <v>85</v>
      </c>
      <c r="AV371" s="14" t="s">
        <v>85</v>
      </c>
      <c r="AW371" s="14" t="s">
        <v>34</v>
      </c>
      <c r="AX371" s="14" t="s">
        <v>76</v>
      </c>
      <c r="AY371" s="265" t="s">
        <v>171</v>
      </c>
    </row>
    <row r="372" s="2" customFormat="1" ht="16.5" customHeight="1">
      <c r="A372" s="38"/>
      <c r="B372" s="39"/>
      <c r="C372" s="267" t="s">
        <v>483</v>
      </c>
      <c r="D372" s="267" t="s">
        <v>284</v>
      </c>
      <c r="E372" s="268" t="s">
        <v>3528</v>
      </c>
      <c r="F372" s="269" t="s">
        <v>3529</v>
      </c>
      <c r="G372" s="270" t="s">
        <v>492</v>
      </c>
      <c r="H372" s="271">
        <v>1</v>
      </c>
      <c r="I372" s="272"/>
      <c r="J372" s="273">
        <f>ROUND(I372*H372,2)</f>
        <v>0</v>
      </c>
      <c r="K372" s="269" t="s">
        <v>177</v>
      </c>
      <c r="L372" s="274"/>
      <c r="M372" s="275" t="s">
        <v>1</v>
      </c>
      <c r="N372" s="276" t="s">
        <v>41</v>
      </c>
      <c r="O372" s="91"/>
      <c r="P372" s="235">
        <f>O372*H372</f>
        <v>0</v>
      </c>
      <c r="Q372" s="235">
        <v>0.00046000000000000001</v>
      </c>
      <c r="R372" s="235">
        <f>Q372*H372</f>
        <v>0.00046000000000000001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220</v>
      </c>
      <c r="AT372" s="237" t="s">
        <v>284</v>
      </c>
      <c r="AU372" s="237" t="s">
        <v>85</v>
      </c>
      <c r="AY372" s="17" t="s">
        <v>171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83</v>
      </c>
      <c r="BK372" s="238">
        <f>ROUND(I372*H372,2)</f>
        <v>0</v>
      </c>
      <c r="BL372" s="17" t="s">
        <v>178</v>
      </c>
      <c r="BM372" s="237" t="s">
        <v>3530</v>
      </c>
    </row>
    <row r="373" s="13" customFormat="1">
      <c r="A373" s="13"/>
      <c r="B373" s="244"/>
      <c r="C373" s="245"/>
      <c r="D373" s="246" t="s">
        <v>182</v>
      </c>
      <c r="E373" s="247" t="s">
        <v>1</v>
      </c>
      <c r="F373" s="248" t="s">
        <v>3521</v>
      </c>
      <c r="G373" s="245"/>
      <c r="H373" s="247" t="s">
        <v>1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4" t="s">
        <v>182</v>
      </c>
      <c r="AU373" s="254" t="s">
        <v>85</v>
      </c>
      <c r="AV373" s="13" t="s">
        <v>83</v>
      </c>
      <c r="AW373" s="13" t="s">
        <v>34</v>
      </c>
      <c r="AX373" s="13" t="s">
        <v>76</v>
      </c>
      <c r="AY373" s="254" t="s">
        <v>171</v>
      </c>
    </row>
    <row r="374" s="13" customFormat="1">
      <c r="A374" s="13"/>
      <c r="B374" s="244"/>
      <c r="C374" s="245"/>
      <c r="D374" s="246" t="s">
        <v>182</v>
      </c>
      <c r="E374" s="247" t="s">
        <v>1</v>
      </c>
      <c r="F374" s="248" t="s">
        <v>184</v>
      </c>
      <c r="G374" s="245"/>
      <c r="H374" s="247" t="s">
        <v>1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4" t="s">
        <v>182</v>
      </c>
      <c r="AU374" s="254" t="s">
        <v>85</v>
      </c>
      <c r="AV374" s="13" t="s">
        <v>83</v>
      </c>
      <c r="AW374" s="13" t="s">
        <v>34</v>
      </c>
      <c r="AX374" s="13" t="s">
        <v>76</v>
      </c>
      <c r="AY374" s="254" t="s">
        <v>171</v>
      </c>
    </row>
    <row r="375" s="14" customFormat="1">
      <c r="A375" s="14"/>
      <c r="B375" s="255"/>
      <c r="C375" s="256"/>
      <c r="D375" s="246" t="s">
        <v>182</v>
      </c>
      <c r="E375" s="257" t="s">
        <v>1</v>
      </c>
      <c r="F375" s="258" t="s">
        <v>83</v>
      </c>
      <c r="G375" s="256"/>
      <c r="H375" s="259">
        <v>1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182</v>
      </c>
      <c r="AU375" s="265" t="s">
        <v>85</v>
      </c>
      <c r="AV375" s="14" t="s">
        <v>85</v>
      </c>
      <c r="AW375" s="14" t="s">
        <v>34</v>
      </c>
      <c r="AX375" s="14" t="s">
        <v>76</v>
      </c>
      <c r="AY375" s="265" t="s">
        <v>171</v>
      </c>
    </row>
    <row r="376" s="2" customFormat="1" ht="24.15" customHeight="1">
      <c r="A376" s="38"/>
      <c r="B376" s="39"/>
      <c r="C376" s="267" t="s">
        <v>489</v>
      </c>
      <c r="D376" s="267" t="s">
        <v>284</v>
      </c>
      <c r="E376" s="268" t="s">
        <v>3531</v>
      </c>
      <c r="F376" s="269" t="s">
        <v>3532</v>
      </c>
      <c r="G376" s="270" t="s">
        <v>492</v>
      </c>
      <c r="H376" s="271">
        <v>1</v>
      </c>
      <c r="I376" s="272"/>
      <c r="J376" s="273">
        <f>ROUND(I376*H376,2)</f>
        <v>0</v>
      </c>
      <c r="K376" s="269" t="s">
        <v>177</v>
      </c>
      <c r="L376" s="274"/>
      <c r="M376" s="275" t="s">
        <v>1</v>
      </c>
      <c r="N376" s="276" t="s">
        <v>41</v>
      </c>
      <c r="O376" s="91"/>
      <c r="P376" s="235">
        <f>O376*H376</f>
        <v>0</v>
      </c>
      <c r="Q376" s="235">
        <v>0.00059999999999999995</v>
      </c>
      <c r="R376" s="235">
        <f>Q376*H376</f>
        <v>0.00059999999999999995</v>
      </c>
      <c r="S376" s="235">
        <v>0</v>
      </c>
      <c r="T376" s="23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7" t="s">
        <v>220</v>
      </c>
      <c r="AT376" s="237" t="s">
        <v>284</v>
      </c>
      <c r="AU376" s="237" t="s">
        <v>85</v>
      </c>
      <c r="AY376" s="17" t="s">
        <v>171</v>
      </c>
      <c r="BE376" s="238">
        <f>IF(N376="základní",J376,0)</f>
        <v>0</v>
      </c>
      <c r="BF376" s="238">
        <f>IF(N376="snížená",J376,0)</f>
        <v>0</v>
      </c>
      <c r="BG376" s="238">
        <f>IF(N376="zákl. přenesená",J376,0)</f>
        <v>0</v>
      </c>
      <c r="BH376" s="238">
        <f>IF(N376="sníž. přenesená",J376,0)</f>
        <v>0</v>
      </c>
      <c r="BI376" s="238">
        <f>IF(N376="nulová",J376,0)</f>
        <v>0</v>
      </c>
      <c r="BJ376" s="17" t="s">
        <v>83</v>
      </c>
      <c r="BK376" s="238">
        <f>ROUND(I376*H376,2)</f>
        <v>0</v>
      </c>
      <c r="BL376" s="17" t="s">
        <v>178</v>
      </c>
      <c r="BM376" s="237" t="s">
        <v>3533</v>
      </c>
    </row>
    <row r="377" s="13" customFormat="1">
      <c r="A377" s="13"/>
      <c r="B377" s="244"/>
      <c r="C377" s="245"/>
      <c r="D377" s="246" t="s">
        <v>182</v>
      </c>
      <c r="E377" s="247" t="s">
        <v>1</v>
      </c>
      <c r="F377" s="248" t="s">
        <v>3521</v>
      </c>
      <c r="G377" s="245"/>
      <c r="H377" s="247" t="s">
        <v>1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4" t="s">
        <v>182</v>
      </c>
      <c r="AU377" s="254" t="s">
        <v>85</v>
      </c>
      <c r="AV377" s="13" t="s">
        <v>83</v>
      </c>
      <c r="AW377" s="13" t="s">
        <v>34</v>
      </c>
      <c r="AX377" s="13" t="s">
        <v>76</v>
      </c>
      <c r="AY377" s="254" t="s">
        <v>171</v>
      </c>
    </row>
    <row r="378" s="13" customFormat="1">
      <c r="A378" s="13"/>
      <c r="B378" s="244"/>
      <c r="C378" s="245"/>
      <c r="D378" s="246" t="s">
        <v>182</v>
      </c>
      <c r="E378" s="247" t="s">
        <v>1</v>
      </c>
      <c r="F378" s="248" t="s">
        <v>184</v>
      </c>
      <c r="G378" s="245"/>
      <c r="H378" s="247" t="s">
        <v>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4" t="s">
        <v>182</v>
      </c>
      <c r="AU378" s="254" t="s">
        <v>85</v>
      </c>
      <c r="AV378" s="13" t="s">
        <v>83</v>
      </c>
      <c r="AW378" s="13" t="s">
        <v>34</v>
      </c>
      <c r="AX378" s="13" t="s">
        <v>76</v>
      </c>
      <c r="AY378" s="254" t="s">
        <v>171</v>
      </c>
    </row>
    <row r="379" s="14" customFormat="1">
      <c r="A379" s="14"/>
      <c r="B379" s="255"/>
      <c r="C379" s="256"/>
      <c r="D379" s="246" t="s">
        <v>182</v>
      </c>
      <c r="E379" s="257" t="s">
        <v>1</v>
      </c>
      <c r="F379" s="258" t="s">
        <v>83</v>
      </c>
      <c r="G379" s="256"/>
      <c r="H379" s="259">
        <v>1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182</v>
      </c>
      <c r="AU379" s="265" t="s">
        <v>85</v>
      </c>
      <c r="AV379" s="14" t="s">
        <v>85</v>
      </c>
      <c r="AW379" s="14" t="s">
        <v>34</v>
      </c>
      <c r="AX379" s="14" t="s">
        <v>76</v>
      </c>
      <c r="AY379" s="265" t="s">
        <v>171</v>
      </c>
    </row>
    <row r="380" s="2" customFormat="1" ht="33" customHeight="1">
      <c r="A380" s="38"/>
      <c r="B380" s="39"/>
      <c r="C380" s="226" t="s">
        <v>496</v>
      </c>
      <c r="D380" s="226" t="s">
        <v>173</v>
      </c>
      <c r="E380" s="227" t="s">
        <v>3534</v>
      </c>
      <c r="F380" s="228" t="s">
        <v>3535</v>
      </c>
      <c r="G380" s="229" t="s">
        <v>492</v>
      </c>
      <c r="H380" s="230">
        <v>2</v>
      </c>
      <c r="I380" s="231"/>
      <c r="J380" s="232">
        <f>ROUND(I380*H380,2)</f>
        <v>0</v>
      </c>
      <c r="K380" s="228" t="s">
        <v>177</v>
      </c>
      <c r="L380" s="44"/>
      <c r="M380" s="233" t="s">
        <v>1</v>
      </c>
      <c r="N380" s="234" t="s">
        <v>41</v>
      </c>
      <c r="O380" s="91"/>
      <c r="P380" s="235">
        <f>O380*H380</f>
        <v>0</v>
      </c>
      <c r="Q380" s="235">
        <v>0</v>
      </c>
      <c r="R380" s="235">
        <f>Q380*H380</f>
        <v>0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178</v>
      </c>
      <c r="AT380" s="237" t="s">
        <v>173</v>
      </c>
      <c r="AU380" s="237" t="s">
        <v>85</v>
      </c>
      <c r="AY380" s="17" t="s">
        <v>171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83</v>
      </c>
      <c r="BK380" s="238">
        <f>ROUND(I380*H380,2)</f>
        <v>0</v>
      </c>
      <c r="BL380" s="17" t="s">
        <v>178</v>
      </c>
      <c r="BM380" s="237" t="s">
        <v>3536</v>
      </c>
    </row>
    <row r="381" s="2" customFormat="1">
      <c r="A381" s="38"/>
      <c r="B381" s="39"/>
      <c r="C381" s="40"/>
      <c r="D381" s="239" t="s">
        <v>180</v>
      </c>
      <c r="E381" s="40"/>
      <c r="F381" s="240" t="s">
        <v>3537</v>
      </c>
      <c r="G381" s="40"/>
      <c r="H381" s="40"/>
      <c r="I381" s="241"/>
      <c r="J381" s="40"/>
      <c r="K381" s="40"/>
      <c r="L381" s="44"/>
      <c r="M381" s="242"/>
      <c r="N381" s="24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180</v>
      </c>
      <c r="AU381" s="17" t="s">
        <v>85</v>
      </c>
    </row>
    <row r="382" s="2" customFormat="1" ht="24.15" customHeight="1">
      <c r="A382" s="38"/>
      <c r="B382" s="39"/>
      <c r="C382" s="267" t="s">
        <v>505</v>
      </c>
      <c r="D382" s="267" t="s">
        <v>284</v>
      </c>
      <c r="E382" s="268" t="s">
        <v>3538</v>
      </c>
      <c r="F382" s="269" t="s">
        <v>3539</v>
      </c>
      <c r="G382" s="270" t="s">
        <v>492</v>
      </c>
      <c r="H382" s="271">
        <v>2</v>
      </c>
      <c r="I382" s="272"/>
      <c r="J382" s="273">
        <f>ROUND(I382*H382,2)</f>
        <v>0</v>
      </c>
      <c r="K382" s="269" t="s">
        <v>177</v>
      </c>
      <c r="L382" s="274"/>
      <c r="M382" s="275" t="s">
        <v>1</v>
      </c>
      <c r="N382" s="276" t="s">
        <v>41</v>
      </c>
      <c r="O382" s="91"/>
      <c r="P382" s="235">
        <f>O382*H382</f>
        <v>0</v>
      </c>
      <c r="Q382" s="235">
        <v>0.0015</v>
      </c>
      <c r="R382" s="235">
        <f>Q382*H382</f>
        <v>0.0030000000000000001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220</v>
      </c>
      <c r="AT382" s="237" t="s">
        <v>284</v>
      </c>
      <c r="AU382" s="237" t="s">
        <v>85</v>
      </c>
      <c r="AY382" s="17" t="s">
        <v>171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83</v>
      </c>
      <c r="BK382" s="238">
        <f>ROUND(I382*H382,2)</f>
        <v>0</v>
      </c>
      <c r="BL382" s="17" t="s">
        <v>178</v>
      </c>
      <c r="BM382" s="237" t="s">
        <v>3540</v>
      </c>
    </row>
    <row r="383" s="13" customFormat="1">
      <c r="A383" s="13"/>
      <c r="B383" s="244"/>
      <c r="C383" s="245"/>
      <c r="D383" s="246" t="s">
        <v>182</v>
      </c>
      <c r="E383" s="247" t="s">
        <v>1</v>
      </c>
      <c r="F383" s="248" t="s">
        <v>3521</v>
      </c>
      <c r="G383" s="245"/>
      <c r="H383" s="247" t="s">
        <v>1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4" t="s">
        <v>182</v>
      </c>
      <c r="AU383" s="254" t="s">
        <v>85</v>
      </c>
      <c r="AV383" s="13" t="s">
        <v>83</v>
      </c>
      <c r="AW383" s="13" t="s">
        <v>34</v>
      </c>
      <c r="AX383" s="13" t="s">
        <v>76</v>
      </c>
      <c r="AY383" s="254" t="s">
        <v>171</v>
      </c>
    </row>
    <row r="384" s="13" customFormat="1">
      <c r="A384" s="13"/>
      <c r="B384" s="244"/>
      <c r="C384" s="245"/>
      <c r="D384" s="246" t="s">
        <v>182</v>
      </c>
      <c r="E384" s="247" t="s">
        <v>1</v>
      </c>
      <c r="F384" s="248" t="s">
        <v>184</v>
      </c>
      <c r="G384" s="245"/>
      <c r="H384" s="247" t="s">
        <v>1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4" t="s">
        <v>182</v>
      </c>
      <c r="AU384" s="254" t="s">
        <v>85</v>
      </c>
      <c r="AV384" s="13" t="s">
        <v>83</v>
      </c>
      <c r="AW384" s="13" t="s">
        <v>34</v>
      </c>
      <c r="AX384" s="13" t="s">
        <v>76</v>
      </c>
      <c r="AY384" s="254" t="s">
        <v>171</v>
      </c>
    </row>
    <row r="385" s="14" customFormat="1">
      <c r="A385" s="14"/>
      <c r="B385" s="255"/>
      <c r="C385" s="256"/>
      <c r="D385" s="246" t="s">
        <v>182</v>
      </c>
      <c r="E385" s="257" t="s">
        <v>1</v>
      </c>
      <c r="F385" s="258" t="s">
        <v>85</v>
      </c>
      <c r="G385" s="256"/>
      <c r="H385" s="259">
        <v>2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5" t="s">
        <v>182</v>
      </c>
      <c r="AU385" s="265" t="s">
        <v>85</v>
      </c>
      <c r="AV385" s="14" t="s">
        <v>85</v>
      </c>
      <c r="AW385" s="14" t="s">
        <v>34</v>
      </c>
      <c r="AX385" s="14" t="s">
        <v>76</v>
      </c>
      <c r="AY385" s="265" t="s">
        <v>171</v>
      </c>
    </row>
    <row r="386" s="2" customFormat="1" ht="16.5" customHeight="1">
      <c r="A386" s="38"/>
      <c r="B386" s="39"/>
      <c r="C386" s="226" t="s">
        <v>518</v>
      </c>
      <c r="D386" s="226" t="s">
        <v>173</v>
      </c>
      <c r="E386" s="227" t="s">
        <v>3541</v>
      </c>
      <c r="F386" s="228" t="s">
        <v>3542</v>
      </c>
      <c r="G386" s="229" t="s">
        <v>438</v>
      </c>
      <c r="H386" s="230">
        <v>4.7999999999999998</v>
      </c>
      <c r="I386" s="231"/>
      <c r="J386" s="232">
        <f>ROUND(I386*H386,2)</f>
        <v>0</v>
      </c>
      <c r="K386" s="228" t="s">
        <v>1</v>
      </c>
      <c r="L386" s="44"/>
      <c r="M386" s="233" t="s">
        <v>1</v>
      </c>
      <c r="N386" s="234" t="s">
        <v>41</v>
      </c>
      <c r="O386" s="91"/>
      <c r="P386" s="235">
        <f>O386*H386</f>
        <v>0</v>
      </c>
      <c r="Q386" s="235">
        <v>0.01</v>
      </c>
      <c r="R386" s="235">
        <f>Q386*H386</f>
        <v>0.048000000000000001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178</v>
      </c>
      <c r="AT386" s="237" t="s">
        <v>173</v>
      </c>
      <c r="AU386" s="237" t="s">
        <v>85</v>
      </c>
      <c r="AY386" s="17" t="s">
        <v>171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83</v>
      </c>
      <c r="BK386" s="238">
        <f>ROUND(I386*H386,2)</f>
        <v>0</v>
      </c>
      <c r="BL386" s="17" t="s">
        <v>178</v>
      </c>
      <c r="BM386" s="237" t="s">
        <v>3543</v>
      </c>
    </row>
    <row r="387" s="13" customFormat="1">
      <c r="A387" s="13"/>
      <c r="B387" s="244"/>
      <c r="C387" s="245"/>
      <c r="D387" s="246" t="s">
        <v>182</v>
      </c>
      <c r="E387" s="247" t="s">
        <v>1</v>
      </c>
      <c r="F387" s="248" t="s">
        <v>3544</v>
      </c>
      <c r="G387" s="245"/>
      <c r="H387" s="247" t="s">
        <v>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4" t="s">
        <v>182</v>
      </c>
      <c r="AU387" s="254" t="s">
        <v>85</v>
      </c>
      <c r="AV387" s="13" t="s">
        <v>83</v>
      </c>
      <c r="AW387" s="13" t="s">
        <v>34</v>
      </c>
      <c r="AX387" s="13" t="s">
        <v>76</v>
      </c>
      <c r="AY387" s="254" t="s">
        <v>171</v>
      </c>
    </row>
    <row r="388" s="13" customFormat="1">
      <c r="A388" s="13"/>
      <c r="B388" s="244"/>
      <c r="C388" s="245"/>
      <c r="D388" s="246" t="s">
        <v>182</v>
      </c>
      <c r="E388" s="247" t="s">
        <v>1</v>
      </c>
      <c r="F388" s="248" t="s">
        <v>184</v>
      </c>
      <c r="G388" s="245"/>
      <c r="H388" s="247" t="s">
        <v>1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4" t="s">
        <v>182</v>
      </c>
      <c r="AU388" s="254" t="s">
        <v>85</v>
      </c>
      <c r="AV388" s="13" t="s">
        <v>83</v>
      </c>
      <c r="AW388" s="13" t="s">
        <v>34</v>
      </c>
      <c r="AX388" s="13" t="s">
        <v>76</v>
      </c>
      <c r="AY388" s="254" t="s">
        <v>171</v>
      </c>
    </row>
    <row r="389" s="14" customFormat="1">
      <c r="A389" s="14"/>
      <c r="B389" s="255"/>
      <c r="C389" s="256"/>
      <c r="D389" s="246" t="s">
        <v>182</v>
      </c>
      <c r="E389" s="257" t="s">
        <v>1</v>
      </c>
      <c r="F389" s="258" t="s">
        <v>3545</v>
      </c>
      <c r="G389" s="256"/>
      <c r="H389" s="259">
        <v>4.7999999999999998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5" t="s">
        <v>182</v>
      </c>
      <c r="AU389" s="265" t="s">
        <v>85</v>
      </c>
      <c r="AV389" s="14" t="s">
        <v>85</v>
      </c>
      <c r="AW389" s="14" t="s">
        <v>34</v>
      </c>
      <c r="AX389" s="14" t="s">
        <v>76</v>
      </c>
      <c r="AY389" s="265" t="s">
        <v>171</v>
      </c>
    </row>
    <row r="390" s="2" customFormat="1" ht="16.5" customHeight="1">
      <c r="A390" s="38"/>
      <c r="B390" s="39"/>
      <c r="C390" s="226" t="s">
        <v>525</v>
      </c>
      <c r="D390" s="226" t="s">
        <v>173</v>
      </c>
      <c r="E390" s="227" t="s">
        <v>3546</v>
      </c>
      <c r="F390" s="228" t="s">
        <v>3547</v>
      </c>
      <c r="G390" s="229" t="s">
        <v>438</v>
      </c>
      <c r="H390" s="230">
        <v>4.7999999999999998</v>
      </c>
      <c r="I390" s="231"/>
      <c r="J390" s="232">
        <f>ROUND(I390*H390,2)</f>
        <v>0</v>
      </c>
      <c r="K390" s="228" t="s">
        <v>1</v>
      </c>
      <c r="L390" s="44"/>
      <c r="M390" s="233" t="s">
        <v>1</v>
      </c>
      <c r="N390" s="234" t="s">
        <v>41</v>
      </c>
      <c r="O390" s="91"/>
      <c r="P390" s="235">
        <f>O390*H390</f>
        <v>0</v>
      </c>
      <c r="Q390" s="235">
        <v>0.01</v>
      </c>
      <c r="R390" s="235">
        <f>Q390*H390</f>
        <v>0.048000000000000001</v>
      </c>
      <c r="S390" s="235">
        <v>0</v>
      </c>
      <c r="T390" s="236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7" t="s">
        <v>178</v>
      </c>
      <c r="AT390" s="237" t="s">
        <v>173</v>
      </c>
      <c r="AU390" s="237" t="s">
        <v>85</v>
      </c>
      <c r="AY390" s="17" t="s">
        <v>171</v>
      </c>
      <c r="BE390" s="238">
        <f>IF(N390="základní",J390,0)</f>
        <v>0</v>
      </c>
      <c r="BF390" s="238">
        <f>IF(N390="snížená",J390,0)</f>
        <v>0</v>
      </c>
      <c r="BG390" s="238">
        <f>IF(N390="zákl. přenesená",J390,0)</f>
        <v>0</v>
      </c>
      <c r="BH390" s="238">
        <f>IF(N390="sníž. přenesená",J390,0)</f>
        <v>0</v>
      </c>
      <c r="BI390" s="238">
        <f>IF(N390="nulová",J390,0)</f>
        <v>0</v>
      </c>
      <c r="BJ390" s="17" t="s">
        <v>83</v>
      </c>
      <c r="BK390" s="238">
        <f>ROUND(I390*H390,2)</f>
        <v>0</v>
      </c>
      <c r="BL390" s="17" t="s">
        <v>178</v>
      </c>
      <c r="BM390" s="237" t="s">
        <v>3548</v>
      </c>
    </row>
    <row r="391" s="13" customFormat="1">
      <c r="A391" s="13"/>
      <c r="B391" s="244"/>
      <c r="C391" s="245"/>
      <c r="D391" s="246" t="s">
        <v>182</v>
      </c>
      <c r="E391" s="247" t="s">
        <v>1</v>
      </c>
      <c r="F391" s="248" t="s">
        <v>3544</v>
      </c>
      <c r="G391" s="245"/>
      <c r="H391" s="247" t="s">
        <v>1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4" t="s">
        <v>182</v>
      </c>
      <c r="AU391" s="254" t="s">
        <v>85</v>
      </c>
      <c r="AV391" s="13" t="s">
        <v>83</v>
      </c>
      <c r="AW391" s="13" t="s">
        <v>34</v>
      </c>
      <c r="AX391" s="13" t="s">
        <v>76</v>
      </c>
      <c r="AY391" s="254" t="s">
        <v>171</v>
      </c>
    </row>
    <row r="392" s="13" customFormat="1">
      <c r="A392" s="13"/>
      <c r="B392" s="244"/>
      <c r="C392" s="245"/>
      <c r="D392" s="246" t="s">
        <v>182</v>
      </c>
      <c r="E392" s="247" t="s">
        <v>1</v>
      </c>
      <c r="F392" s="248" t="s">
        <v>184</v>
      </c>
      <c r="G392" s="245"/>
      <c r="H392" s="247" t="s">
        <v>1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4" t="s">
        <v>182</v>
      </c>
      <c r="AU392" s="254" t="s">
        <v>85</v>
      </c>
      <c r="AV392" s="13" t="s">
        <v>83</v>
      </c>
      <c r="AW392" s="13" t="s">
        <v>34</v>
      </c>
      <c r="AX392" s="13" t="s">
        <v>76</v>
      </c>
      <c r="AY392" s="254" t="s">
        <v>171</v>
      </c>
    </row>
    <row r="393" s="14" customFormat="1">
      <c r="A393" s="14"/>
      <c r="B393" s="255"/>
      <c r="C393" s="256"/>
      <c r="D393" s="246" t="s">
        <v>182</v>
      </c>
      <c r="E393" s="257" t="s">
        <v>1</v>
      </c>
      <c r="F393" s="258" t="s">
        <v>3545</v>
      </c>
      <c r="G393" s="256"/>
      <c r="H393" s="259">
        <v>4.7999999999999998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5" t="s">
        <v>182</v>
      </c>
      <c r="AU393" s="265" t="s">
        <v>85</v>
      </c>
      <c r="AV393" s="14" t="s">
        <v>85</v>
      </c>
      <c r="AW393" s="14" t="s">
        <v>34</v>
      </c>
      <c r="AX393" s="14" t="s">
        <v>76</v>
      </c>
      <c r="AY393" s="265" t="s">
        <v>171</v>
      </c>
    </row>
    <row r="394" s="12" customFormat="1" ht="22.8" customHeight="1">
      <c r="A394" s="12"/>
      <c r="B394" s="210"/>
      <c r="C394" s="211"/>
      <c r="D394" s="212" t="s">
        <v>75</v>
      </c>
      <c r="E394" s="224" t="s">
        <v>225</v>
      </c>
      <c r="F394" s="224" t="s">
        <v>866</v>
      </c>
      <c r="G394" s="211"/>
      <c r="H394" s="211"/>
      <c r="I394" s="214"/>
      <c r="J394" s="225">
        <f>BK394</f>
        <v>0</v>
      </c>
      <c r="K394" s="211"/>
      <c r="L394" s="216"/>
      <c r="M394" s="217"/>
      <c r="N394" s="218"/>
      <c r="O394" s="218"/>
      <c r="P394" s="219">
        <f>P395+P414+P420</f>
        <v>0</v>
      </c>
      <c r="Q394" s="218"/>
      <c r="R394" s="219">
        <f>R395+R414+R420</f>
        <v>3.1366619999999998</v>
      </c>
      <c r="S394" s="218"/>
      <c r="T394" s="220">
        <f>T395+T414+T420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21" t="s">
        <v>83</v>
      </c>
      <c r="AT394" s="222" t="s">
        <v>75</v>
      </c>
      <c r="AU394" s="222" t="s">
        <v>83</v>
      </c>
      <c r="AY394" s="221" t="s">
        <v>171</v>
      </c>
      <c r="BK394" s="223">
        <f>BK395+BK414+BK420</f>
        <v>0</v>
      </c>
    </row>
    <row r="395" s="12" customFormat="1" ht="20.88" customHeight="1">
      <c r="A395" s="12"/>
      <c r="B395" s="210"/>
      <c r="C395" s="211"/>
      <c r="D395" s="212" t="s">
        <v>75</v>
      </c>
      <c r="E395" s="224" t="s">
        <v>758</v>
      </c>
      <c r="F395" s="224" t="s">
        <v>3549</v>
      </c>
      <c r="G395" s="211"/>
      <c r="H395" s="211"/>
      <c r="I395" s="214"/>
      <c r="J395" s="225">
        <f>BK395</f>
        <v>0</v>
      </c>
      <c r="K395" s="211"/>
      <c r="L395" s="216"/>
      <c r="M395" s="217"/>
      <c r="N395" s="218"/>
      <c r="O395" s="218"/>
      <c r="P395" s="219">
        <f>SUM(P396:P413)</f>
        <v>0</v>
      </c>
      <c r="Q395" s="218"/>
      <c r="R395" s="219">
        <f>SUM(R396:R413)</f>
        <v>1.3954219999999999</v>
      </c>
      <c r="S395" s="218"/>
      <c r="T395" s="220">
        <f>SUM(T396:T413)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21" t="s">
        <v>83</v>
      </c>
      <c r="AT395" s="222" t="s">
        <v>75</v>
      </c>
      <c r="AU395" s="222" t="s">
        <v>85</v>
      </c>
      <c r="AY395" s="221" t="s">
        <v>171</v>
      </c>
      <c r="BK395" s="223">
        <f>SUM(BK396:BK413)</f>
        <v>0</v>
      </c>
    </row>
    <row r="396" s="2" customFormat="1" ht="33" customHeight="1">
      <c r="A396" s="38"/>
      <c r="B396" s="39"/>
      <c r="C396" s="226" t="s">
        <v>533</v>
      </c>
      <c r="D396" s="226" t="s">
        <v>173</v>
      </c>
      <c r="E396" s="227" t="s">
        <v>3550</v>
      </c>
      <c r="F396" s="228" t="s">
        <v>3551</v>
      </c>
      <c r="G396" s="229" t="s">
        <v>438</v>
      </c>
      <c r="H396" s="230">
        <v>7</v>
      </c>
      <c r="I396" s="231"/>
      <c r="J396" s="232">
        <f>ROUND(I396*H396,2)</f>
        <v>0</v>
      </c>
      <c r="K396" s="228" t="s">
        <v>177</v>
      </c>
      <c r="L396" s="44"/>
      <c r="M396" s="233" t="s">
        <v>1</v>
      </c>
      <c r="N396" s="234" t="s">
        <v>41</v>
      </c>
      <c r="O396" s="91"/>
      <c r="P396" s="235">
        <f>O396*H396</f>
        <v>0</v>
      </c>
      <c r="Q396" s="235">
        <v>0.14041999999999999</v>
      </c>
      <c r="R396" s="235">
        <f>Q396*H396</f>
        <v>0.98293999999999992</v>
      </c>
      <c r="S396" s="235">
        <v>0</v>
      </c>
      <c r="T396" s="23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7" t="s">
        <v>178</v>
      </c>
      <c r="AT396" s="237" t="s">
        <v>173</v>
      </c>
      <c r="AU396" s="237" t="s">
        <v>193</v>
      </c>
      <c r="AY396" s="17" t="s">
        <v>171</v>
      </c>
      <c r="BE396" s="238">
        <f>IF(N396="základní",J396,0)</f>
        <v>0</v>
      </c>
      <c r="BF396" s="238">
        <f>IF(N396="snížená",J396,0)</f>
        <v>0</v>
      </c>
      <c r="BG396" s="238">
        <f>IF(N396="zákl. přenesená",J396,0)</f>
        <v>0</v>
      </c>
      <c r="BH396" s="238">
        <f>IF(N396="sníž. přenesená",J396,0)</f>
        <v>0</v>
      </c>
      <c r="BI396" s="238">
        <f>IF(N396="nulová",J396,0)</f>
        <v>0</v>
      </c>
      <c r="BJ396" s="17" t="s">
        <v>83</v>
      </c>
      <c r="BK396" s="238">
        <f>ROUND(I396*H396,2)</f>
        <v>0</v>
      </c>
      <c r="BL396" s="17" t="s">
        <v>178</v>
      </c>
      <c r="BM396" s="237" t="s">
        <v>3552</v>
      </c>
    </row>
    <row r="397" s="2" customFormat="1">
      <c r="A397" s="38"/>
      <c r="B397" s="39"/>
      <c r="C397" s="40"/>
      <c r="D397" s="239" t="s">
        <v>180</v>
      </c>
      <c r="E397" s="40"/>
      <c r="F397" s="240" t="s">
        <v>3553</v>
      </c>
      <c r="G397" s="40"/>
      <c r="H397" s="40"/>
      <c r="I397" s="241"/>
      <c r="J397" s="40"/>
      <c r="K397" s="40"/>
      <c r="L397" s="44"/>
      <c r="M397" s="242"/>
      <c r="N397" s="243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180</v>
      </c>
      <c r="AU397" s="17" t="s">
        <v>193</v>
      </c>
    </row>
    <row r="398" s="2" customFormat="1" ht="16.5" customHeight="1">
      <c r="A398" s="38"/>
      <c r="B398" s="39"/>
      <c r="C398" s="267" t="s">
        <v>542</v>
      </c>
      <c r="D398" s="267" t="s">
        <v>284</v>
      </c>
      <c r="E398" s="268" t="s">
        <v>3554</v>
      </c>
      <c r="F398" s="269" t="s">
        <v>3555</v>
      </c>
      <c r="G398" s="270" t="s">
        <v>438</v>
      </c>
      <c r="H398" s="271">
        <v>7.3499999999999996</v>
      </c>
      <c r="I398" s="272"/>
      <c r="J398" s="273">
        <f>ROUND(I398*H398,2)</f>
        <v>0</v>
      </c>
      <c r="K398" s="269" t="s">
        <v>177</v>
      </c>
      <c r="L398" s="274"/>
      <c r="M398" s="275" t="s">
        <v>1</v>
      </c>
      <c r="N398" s="276" t="s">
        <v>41</v>
      </c>
      <c r="O398" s="91"/>
      <c r="P398" s="235">
        <f>O398*H398</f>
        <v>0</v>
      </c>
      <c r="Q398" s="235">
        <v>0.056120000000000003</v>
      </c>
      <c r="R398" s="235">
        <f>Q398*H398</f>
        <v>0.41248200000000002</v>
      </c>
      <c r="S398" s="235">
        <v>0</v>
      </c>
      <c r="T398" s="236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7" t="s">
        <v>220</v>
      </c>
      <c r="AT398" s="237" t="s">
        <v>284</v>
      </c>
      <c r="AU398" s="237" t="s">
        <v>193</v>
      </c>
      <c r="AY398" s="17" t="s">
        <v>171</v>
      </c>
      <c r="BE398" s="238">
        <f>IF(N398="základní",J398,0)</f>
        <v>0</v>
      </c>
      <c r="BF398" s="238">
        <f>IF(N398="snížená",J398,0)</f>
        <v>0</v>
      </c>
      <c r="BG398" s="238">
        <f>IF(N398="zákl. přenesená",J398,0)</f>
        <v>0</v>
      </c>
      <c r="BH398" s="238">
        <f>IF(N398="sníž. přenesená",J398,0)</f>
        <v>0</v>
      </c>
      <c r="BI398" s="238">
        <f>IF(N398="nulová",J398,0)</f>
        <v>0</v>
      </c>
      <c r="BJ398" s="17" t="s">
        <v>83</v>
      </c>
      <c r="BK398" s="238">
        <f>ROUND(I398*H398,2)</f>
        <v>0</v>
      </c>
      <c r="BL398" s="17" t="s">
        <v>178</v>
      </c>
      <c r="BM398" s="237" t="s">
        <v>3556</v>
      </c>
    </row>
    <row r="399" s="13" customFormat="1">
      <c r="A399" s="13"/>
      <c r="B399" s="244"/>
      <c r="C399" s="245"/>
      <c r="D399" s="246" t="s">
        <v>182</v>
      </c>
      <c r="E399" s="247" t="s">
        <v>1</v>
      </c>
      <c r="F399" s="248" t="s">
        <v>3421</v>
      </c>
      <c r="G399" s="245"/>
      <c r="H399" s="247" t="s">
        <v>1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4" t="s">
        <v>182</v>
      </c>
      <c r="AU399" s="254" t="s">
        <v>193</v>
      </c>
      <c r="AV399" s="13" t="s">
        <v>83</v>
      </c>
      <c r="AW399" s="13" t="s">
        <v>34</v>
      </c>
      <c r="AX399" s="13" t="s">
        <v>76</v>
      </c>
      <c r="AY399" s="254" t="s">
        <v>171</v>
      </c>
    </row>
    <row r="400" s="13" customFormat="1">
      <c r="A400" s="13"/>
      <c r="B400" s="244"/>
      <c r="C400" s="245"/>
      <c r="D400" s="246" t="s">
        <v>182</v>
      </c>
      <c r="E400" s="247" t="s">
        <v>1</v>
      </c>
      <c r="F400" s="248" t="s">
        <v>184</v>
      </c>
      <c r="G400" s="245"/>
      <c r="H400" s="247" t="s">
        <v>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4" t="s">
        <v>182</v>
      </c>
      <c r="AU400" s="254" t="s">
        <v>193</v>
      </c>
      <c r="AV400" s="13" t="s">
        <v>83</v>
      </c>
      <c r="AW400" s="13" t="s">
        <v>34</v>
      </c>
      <c r="AX400" s="13" t="s">
        <v>76</v>
      </c>
      <c r="AY400" s="254" t="s">
        <v>171</v>
      </c>
    </row>
    <row r="401" s="14" customFormat="1">
      <c r="A401" s="14"/>
      <c r="B401" s="255"/>
      <c r="C401" s="256"/>
      <c r="D401" s="246" t="s">
        <v>182</v>
      </c>
      <c r="E401" s="257" t="s">
        <v>1</v>
      </c>
      <c r="F401" s="258" t="s">
        <v>3557</v>
      </c>
      <c r="G401" s="256"/>
      <c r="H401" s="259">
        <v>7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5" t="s">
        <v>182</v>
      </c>
      <c r="AU401" s="265" t="s">
        <v>193</v>
      </c>
      <c r="AV401" s="14" t="s">
        <v>85</v>
      </c>
      <c r="AW401" s="14" t="s">
        <v>34</v>
      </c>
      <c r="AX401" s="14" t="s">
        <v>76</v>
      </c>
      <c r="AY401" s="265" t="s">
        <v>171</v>
      </c>
    </row>
    <row r="402" s="14" customFormat="1">
      <c r="A402" s="14"/>
      <c r="B402" s="255"/>
      <c r="C402" s="256"/>
      <c r="D402" s="246" t="s">
        <v>182</v>
      </c>
      <c r="E402" s="256"/>
      <c r="F402" s="258" t="s">
        <v>3558</v>
      </c>
      <c r="G402" s="256"/>
      <c r="H402" s="259">
        <v>7.3499999999999996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5" t="s">
        <v>182</v>
      </c>
      <c r="AU402" s="265" t="s">
        <v>193</v>
      </c>
      <c r="AV402" s="14" t="s">
        <v>85</v>
      </c>
      <c r="AW402" s="14" t="s">
        <v>4</v>
      </c>
      <c r="AX402" s="14" t="s">
        <v>83</v>
      </c>
      <c r="AY402" s="265" t="s">
        <v>171</v>
      </c>
    </row>
    <row r="403" s="2" customFormat="1" ht="24.15" customHeight="1">
      <c r="A403" s="38"/>
      <c r="B403" s="39"/>
      <c r="C403" s="226" t="s">
        <v>547</v>
      </c>
      <c r="D403" s="226" t="s">
        <v>173</v>
      </c>
      <c r="E403" s="227" t="s">
        <v>3559</v>
      </c>
      <c r="F403" s="228" t="s">
        <v>3560</v>
      </c>
      <c r="G403" s="229" t="s">
        <v>438</v>
      </c>
      <c r="H403" s="230">
        <v>10</v>
      </c>
      <c r="I403" s="231"/>
      <c r="J403" s="232">
        <f>ROUND(I403*H403,2)</f>
        <v>0</v>
      </c>
      <c r="K403" s="228" t="s">
        <v>1</v>
      </c>
      <c r="L403" s="44"/>
      <c r="M403" s="233" t="s">
        <v>1</v>
      </c>
      <c r="N403" s="234" t="s">
        <v>41</v>
      </c>
      <c r="O403" s="91"/>
      <c r="P403" s="235">
        <f>O403*H403</f>
        <v>0</v>
      </c>
      <c r="Q403" s="235">
        <v>0</v>
      </c>
      <c r="R403" s="235">
        <f>Q403*H403</f>
        <v>0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178</v>
      </c>
      <c r="AT403" s="237" t="s">
        <v>173</v>
      </c>
      <c r="AU403" s="237" t="s">
        <v>193</v>
      </c>
      <c r="AY403" s="17" t="s">
        <v>171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83</v>
      </c>
      <c r="BK403" s="238">
        <f>ROUND(I403*H403,2)</f>
        <v>0</v>
      </c>
      <c r="BL403" s="17" t="s">
        <v>178</v>
      </c>
      <c r="BM403" s="237" t="s">
        <v>3561</v>
      </c>
    </row>
    <row r="404" s="13" customFormat="1">
      <c r="A404" s="13"/>
      <c r="B404" s="244"/>
      <c r="C404" s="245"/>
      <c r="D404" s="246" t="s">
        <v>182</v>
      </c>
      <c r="E404" s="247" t="s">
        <v>1</v>
      </c>
      <c r="F404" s="248" t="s">
        <v>3544</v>
      </c>
      <c r="G404" s="245"/>
      <c r="H404" s="247" t="s">
        <v>1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4" t="s">
        <v>182</v>
      </c>
      <c r="AU404" s="254" t="s">
        <v>193</v>
      </c>
      <c r="AV404" s="13" t="s">
        <v>83</v>
      </c>
      <c r="AW404" s="13" t="s">
        <v>34</v>
      </c>
      <c r="AX404" s="13" t="s">
        <v>76</v>
      </c>
      <c r="AY404" s="254" t="s">
        <v>171</v>
      </c>
    </row>
    <row r="405" s="13" customFormat="1">
      <c r="A405" s="13"/>
      <c r="B405" s="244"/>
      <c r="C405" s="245"/>
      <c r="D405" s="246" t="s">
        <v>182</v>
      </c>
      <c r="E405" s="247" t="s">
        <v>1</v>
      </c>
      <c r="F405" s="248" t="s">
        <v>184</v>
      </c>
      <c r="G405" s="245"/>
      <c r="H405" s="247" t="s">
        <v>1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4" t="s">
        <v>182</v>
      </c>
      <c r="AU405" s="254" t="s">
        <v>193</v>
      </c>
      <c r="AV405" s="13" t="s">
        <v>83</v>
      </c>
      <c r="AW405" s="13" t="s">
        <v>34</v>
      </c>
      <c r="AX405" s="13" t="s">
        <v>76</v>
      </c>
      <c r="AY405" s="254" t="s">
        <v>171</v>
      </c>
    </row>
    <row r="406" s="13" customFormat="1">
      <c r="A406" s="13"/>
      <c r="B406" s="244"/>
      <c r="C406" s="245"/>
      <c r="D406" s="246" t="s">
        <v>182</v>
      </c>
      <c r="E406" s="247" t="s">
        <v>1</v>
      </c>
      <c r="F406" s="248" t="s">
        <v>3562</v>
      </c>
      <c r="G406" s="245"/>
      <c r="H406" s="247" t="s">
        <v>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4" t="s">
        <v>182</v>
      </c>
      <c r="AU406" s="254" t="s">
        <v>193</v>
      </c>
      <c r="AV406" s="13" t="s">
        <v>83</v>
      </c>
      <c r="AW406" s="13" t="s">
        <v>34</v>
      </c>
      <c r="AX406" s="13" t="s">
        <v>76</v>
      </c>
      <c r="AY406" s="254" t="s">
        <v>171</v>
      </c>
    </row>
    <row r="407" s="14" customFormat="1">
      <c r="A407" s="14"/>
      <c r="B407" s="255"/>
      <c r="C407" s="256"/>
      <c r="D407" s="246" t="s">
        <v>182</v>
      </c>
      <c r="E407" s="257" t="s">
        <v>1</v>
      </c>
      <c r="F407" s="258" t="s">
        <v>3563</v>
      </c>
      <c r="G407" s="256"/>
      <c r="H407" s="259">
        <v>10</v>
      </c>
      <c r="I407" s="260"/>
      <c r="J407" s="256"/>
      <c r="K407" s="256"/>
      <c r="L407" s="261"/>
      <c r="M407" s="262"/>
      <c r="N407" s="263"/>
      <c r="O407" s="263"/>
      <c r="P407" s="263"/>
      <c r="Q407" s="263"/>
      <c r="R407" s="263"/>
      <c r="S407" s="263"/>
      <c r="T407" s="26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5" t="s">
        <v>182</v>
      </c>
      <c r="AU407" s="265" t="s">
        <v>193</v>
      </c>
      <c r="AV407" s="14" t="s">
        <v>85</v>
      </c>
      <c r="AW407" s="14" t="s">
        <v>34</v>
      </c>
      <c r="AX407" s="14" t="s">
        <v>76</v>
      </c>
      <c r="AY407" s="265" t="s">
        <v>171</v>
      </c>
    </row>
    <row r="408" s="2" customFormat="1" ht="24.15" customHeight="1">
      <c r="A408" s="38"/>
      <c r="B408" s="39"/>
      <c r="C408" s="226" t="s">
        <v>552</v>
      </c>
      <c r="D408" s="226" t="s">
        <v>173</v>
      </c>
      <c r="E408" s="227" t="s">
        <v>3564</v>
      </c>
      <c r="F408" s="228" t="s">
        <v>3565</v>
      </c>
      <c r="G408" s="229" t="s">
        <v>438</v>
      </c>
      <c r="H408" s="230">
        <v>10</v>
      </c>
      <c r="I408" s="231"/>
      <c r="J408" s="232">
        <f>ROUND(I408*H408,2)</f>
        <v>0</v>
      </c>
      <c r="K408" s="228" t="s">
        <v>177</v>
      </c>
      <c r="L408" s="44"/>
      <c r="M408" s="233" t="s">
        <v>1</v>
      </c>
      <c r="N408" s="234" t="s">
        <v>41</v>
      </c>
      <c r="O408" s="91"/>
      <c r="P408" s="235">
        <f>O408*H408</f>
        <v>0</v>
      </c>
      <c r="Q408" s="235">
        <v>0</v>
      </c>
      <c r="R408" s="235">
        <f>Q408*H408</f>
        <v>0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178</v>
      </c>
      <c r="AT408" s="237" t="s">
        <v>173</v>
      </c>
      <c r="AU408" s="237" t="s">
        <v>193</v>
      </c>
      <c r="AY408" s="17" t="s">
        <v>171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83</v>
      </c>
      <c r="BK408" s="238">
        <f>ROUND(I408*H408,2)</f>
        <v>0</v>
      </c>
      <c r="BL408" s="17" t="s">
        <v>178</v>
      </c>
      <c r="BM408" s="237" t="s">
        <v>3566</v>
      </c>
    </row>
    <row r="409" s="2" customFormat="1">
      <c r="A409" s="38"/>
      <c r="B409" s="39"/>
      <c r="C409" s="40"/>
      <c r="D409" s="239" t="s">
        <v>180</v>
      </c>
      <c r="E409" s="40"/>
      <c r="F409" s="240" t="s">
        <v>3567</v>
      </c>
      <c r="G409" s="40"/>
      <c r="H409" s="40"/>
      <c r="I409" s="241"/>
      <c r="J409" s="40"/>
      <c r="K409" s="40"/>
      <c r="L409" s="44"/>
      <c r="M409" s="242"/>
      <c r="N409" s="243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180</v>
      </c>
      <c r="AU409" s="17" t="s">
        <v>193</v>
      </c>
    </row>
    <row r="410" s="13" customFormat="1">
      <c r="A410" s="13"/>
      <c r="B410" s="244"/>
      <c r="C410" s="245"/>
      <c r="D410" s="246" t="s">
        <v>182</v>
      </c>
      <c r="E410" s="247" t="s">
        <v>1</v>
      </c>
      <c r="F410" s="248" t="s">
        <v>3421</v>
      </c>
      <c r="G410" s="245"/>
      <c r="H410" s="247" t="s">
        <v>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4" t="s">
        <v>182</v>
      </c>
      <c r="AU410" s="254" t="s">
        <v>193</v>
      </c>
      <c r="AV410" s="13" t="s">
        <v>83</v>
      </c>
      <c r="AW410" s="13" t="s">
        <v>34</v>
      </c>
      <c r="AX410" s="13" t="s">
        <v>76</v>
      </c>
      <c r="AY410" s="254" t="s">
        <v>171</v>
      </c>
    </row>
    <row r="411" s="13" customFormat="1">
      <c r="A411" s="13"/>
      <c r="B411" s="244"/>
      <c r="C411" s="245"/>
      <c r="D411" s="246" t="s">
        <v>182</v>
      </c>
      <c r="E411" s="247" t="s">
        <v>1</v>
      </c>
      <c r="F411" s="248" t="s">
        <v>184</v>
      </c>
      <c r="G411" s="245"/>
      <c r="H411" s="247" t="s">
        <v>1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4" t="s">
        <v>182</v>
      </c>
      <c r="AU411" s="254" t="s">
        <v>193</v>
      </c>
      <c r="AV411" s="13" t="s">
        <v>83</v>
      </c>
      <c r="AW411" s="13" t="s">
        <v>34</v>
      </c>
      <c r="AX411" s="13" t="s">
        <v>76</v>
      </c>
      <c r="AY411" s="254" t="s">
        <v>171</v>
      </c>
    </row>
    <row r="412" s="13" customFormat="1">
      <c r="A412" s="13"/>
      <c r="B412" s="244"/>
      <c r="C412" s="245"/>
      <c r="D412" s="246" t="s">
        <v>182</v>
      </c>
      <c r="E412" s="247" t="s">
        <v>1</v>
      </c>
      <c r="F412" s="248" t="s">
        <v>3568</v>
      </c>
      <c r="G412" s="245"/>
      <c r="H412" s="247" t="s">
        <v>1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4" t="s">
        <v>182</v>
      </c>
      <c r="AU412" s="254" t="s">
        <v>193</v>
      </c>
      <c r="AV412" s="13" t="s">
        <v>83</v>
      </c>
      <c r="AW412" s="13" t="s">
        <v>34</v>
      </c>
      <c r="AX412" s="13" t="s">
        <v>76</v>
      </c>
      <c r="AY412" s="254" t="s">
        <v>171</v>
      </c>
    </row>
    <row r="413" s="14" customFormat="1">
      <c r="A413" s="14"/>
      <c r="B413" s="255"/>
      <c r="C413" s="256"/>
      <c r="D413" s="246" t="s">
        <v>182</v>
      </c>
      <c r="E413" s="257" t="s">
        <v>1</v>
      </c>
      <c r="F413" s="258" t="s">
        <v>3563</v>
      </c>
      <c r="G413" s="256"/>
      <c r="H413" s="259">
        <v>10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5" t="s">
        <v>182</v>
      </c>
      <c r="AU413" s="265" t="s">
        <v>193</v>
      </c>
      <c r="AV413" s="14" t="s">
        <v>85</v>
      </c>
      <c r="AW413" s="14" t="s">
        <v>34</v>
      </c>
      <c r="AX413" s="14" t="s">
        <v>76</v>
      </c>
      <c r="AY413" s="265" t="s">
        <v>171</v>
      </c>
    </row>
    <row r="414" s="12" customFormat="1" ht="20.88" customHeight="1">
      <c r="A414" s="12"/>
      <c r="B414" s="210"/>
      <c r="C414" s="211"/>
      <c r="D414" s="212" t="s">
        <v>75</v>
      </c>
      <c r="E414" s="224" t="s">
        <v>783</v>
      </c>
      <c r="F414" s="224" t="s">
        <v>3569</v>
      </c>
      <c r="G414" s="211"/>
      <c r="H414" s="211"/>
      <c r="I414" s="214"/>
      <c r="J414" s="225">
        <f>BK414</f>
        <v>0</v>
      </c>
      <c r="K414" s="211"/>
      <c r="L414" s="216"/>
      <c r="M414" s="217"/>
      <c r="N414" s="218"/>
      <c r="O414" s="218"/>
      <c r="P414" s="219">
        <f>SUM(P415:P419)</f>
        <v>0</v>
      </c>
      <c r="Q414" s="218"/>
      <c r="R414" s="219">
        <f>SUM(R415:R419)</f>
        <v>1.7412399999999999</v>
      </c>
      <c r="S414" s="218"/>
      <c r="T414" s="220">
        <f>SUM(T415:T419)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21" t="s">
        <v>83</v>
      </c>
      <c r="AT414" s="222" t="s">
        <v>75</v>
      </c>
      <c r="AU414" s="222" t="s">
        <v>85</v>
      </c>
      <c r="AY414" s="221" t="s">
        <v>171</v>
      </c>
      <c r="BK414" s="223">
        <f>SUM(BK415:BK419)</f>
        <v>0</v>
      </c>
    </row>
    <row r="415" s="2" customFormat="1" ht="24.15" customHeight="1">
      <c r="A415" s="38"/>
      <c r="B415" s="39"/>
      <c r="C415" s="226" t="s">
        <v>560</v>
      </c>
      <c r="D415" s="226" t="s">
        <v>173</v>
      </c>
      <c r="E415" s="227" t="s">
        <v>3570</v>
      </c>
      <c r="F415" s="228" t="s">
        <v>3571</v>
      </c>
      <c r="G415" s="229" t="s">
        <v>438</v>
      </c>
      <c r="H415" s="230">
        <v>4</v>
      </c>
      <c r="I415" s="231"/>
      <c r="J415" s="232">
        <f>ROUND(I415*H415,2)</f>
        <v>0</v>
      </c>
      <c r="K415" s="228" t="s">
        <v>177</v>
      </c>
      <c r="L415" s="44"/>
      <c r="M415" s="233" t="s">
        <v>1</v>
      </c>
      <c r="N415" s="234" t="s">
        <v>41</v>
      </c>
      <c r="O415" s="91"/>
      <c r="P415" s="235">
        <f>O415*H415</f>
        <v>0</v>
      </c>
      <c r="Q415" s="235">
        <v>0.43530999999999997</v>
      </c>
      <c r="R415" s="235">
        <f>Q415*H415</f>
        <v>1.7412399999999999</v>
      </c>
      <c r="S415" s="235">
        <v>0</v>
      </c>
      <c r="T415" s="23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7" t="s">
        <v>178</v>
      </c>
      <c r="AT415" s="237" t="s">
        <v>173</v>
      </c>
      <c r="AU415" s="237" t="s">
        <v>193</v>
      </c>
      <c r="AY415" s="17" t="s">
        <v>171</v>
      </c>
      <c r="BE415" s="238">
        <f>IF(N415="základní",J415,0)</f>
        <v>0</v>
      </c>
      <c r="BF415" s="238">
        <f>IF(N415="snížená",J415,0)</f>
        <v>0</v>
      </c>
      <c r="BG415" s="238">
        <f>IF(N415="zákl. přenesená",J415,0)</f>
        <v>0</v>
      </c>
      <c r="BH415" s="238">
        <f>IF(N415="sníž. přenesená",J415,0)</f>
        <v>0</v>
      </c>
      <c r="BI415" s="238">
        <f>IF(N415="nulová",J415,0)</f>
        <v>0</v>
      </c>
      <c r="BJ415" s="17" t="s">
        <v>83</v>
      </c>
      <c r="BK415" s="238">
        <f>ROUND(I415*H415,2)</f>
        <v>0</v>
      </c>
      <c r="BL415" s="17" t="s">
        <v>178</v>
      </c>
      <c r="BM415" s="237" t="s">
        <v>3572</v>
      </c>
    </row>
    <row r="416" s="2" customFormat="1">
      <c r="A416" s="38"/>
      <c r="B416" s="39"/>
      <c r="C416" s="40"/>
      <c r="D416" s="239" t="s">
        <v>180</v>
      </c>
      <c r="E416" s="40"/>
      <c r="F416" s="240" t="s">
        <v>3573</v>
      </c>
      <c r="G416" s="40"/>
      <c r="H416" s="40"/>
      <c r="I416" s="241"/>
      <c r="J416" s="40"/>
      <c r="K416" s="40"/>
      <c r="L416" s="44"/>
      <c r="M416" s="242"/>
      <c r="N416" s="243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180</v>
      </c>
      <c r="AU416" s="17" t="s">
        <v>193</v>
      </c>
    </row>
    <row r="417" s="13" customFormat="1">
      <c r="A417" s="13"/>
      <c r="B417" s="244"/>
      <c r="C417" s="245"/>
      <c r="D417" s="246" t="s">
        <v>182</v>
      </c>
      <c r="E417" s="247" t="s">
        <v>1</v>
      </c>
      <c r="F417" s="248" t="s">
        <v>3485</v>
      </c>
      <c r="G417" s="245"/>
      <c r="H417" s="247" t="s">
        <v>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182</v>
      </c>
      <c r="AU417" s="254" t="s">
        <v>193</v>
      </c>
      <c r="AV417" s="13" t="s">
        <v>83</v>
      </c>
      <c r="AW417" s="13" t="s">
        <v>34</v>
      </c>
      <c r="AX417" s="13" t="s">
        <v>76</v>
      </c>
      <c r="AY417" s="254" t="s">
        <v>171</v>
      </c>
    </row>
    <row r="418" s="13" customFormat="1">
      <c r="A418" s="13"/>
      <c r="B418" s="244"/>
      <c r="C418" s="245"/>
      <c r="D418" s="246" t="s">
        <v>182</v>
      </c>
      <c r="E418" s="247" t="s">
        <v>1</v>
      </c>
      <c r="F418" s="248" t="s">
        <v>184</v>
      </c>
      <c r="G418" s="245"/>
      <c r="H418" s="247" t="s">
        <v>1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182</v>
      </c>
      <c r="AU418" s="254" t="s">
        <v>193</v>
      </c>
      <c r="AV418" s="13" t="s">
        <v>83</v>
      </c>
      <c r="AW418" s="13" t="s">
        <v>34</v>
      </c>
      <c r="AX418" s="13" t="s">
        <v>76</v>
      </c>
      <c r="AY418" s="254" t="s">
        <v>171</v>
      </c>
    </row>
    <row r="419" s="14" customFormat="1">
      <c r="A419" s="14"/>
      <c r="B419" s="255"/>
      <c r="C419" s="256"/>
      <c r="D419" s="246" t="s">
        <v>182</v>
      </c>
      <c r="E419" s="257" t="s">
        <v>1</v>
      </c>
      <c r="F419" s="258" t="s">
        <v>3500</v>
      </c>
      <c r="G419" s="256"/>
      <c r="H419" s="259">
        <v>4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5" t="s">
        <v>182</v>
      </c>
      <c r="AU419" s="265" t="s">
        <v>193</v>
      </c>
      <c r="AV419" s="14" t="s">
        <v>85</v>
      </c>
      <c r="AW419" s="14" t="s">
        <v>34</v>
      </c>
      <c r="AX419" s="14" t="s">
        <v>76</v>
      </c>
      <c r="AY419" s="265" t="s">
        <v>171</v>
      </c>
    </row>
    <row r="420" s="12" customFormat="1" ht="20.88" customHeight="1">
      <c r="A420" s="12"/>
      <c r="B420" s="210"/>
      <c r="C420" s="211"/>
      <c r="D420" s="212" t="s">
        <v>75</v>
      </c>
      <c r="E420" s="224" t="s">
        <v>808</v>
      </c>
      <c r="F420" s="224" t="s">
        <v>1419</v>
      </c>
      <c r="G420" s="211"/>
      <c r="H420" s="211"/>
      <c r="I420" s="214"/>
      <c r="J420" s="225">
        <f>BK420</f>
        <v>0</v>
      </c>
      <c r="K420" s="211"/>
      <c r="L420" s="216"/>
      <c r="M420" s="217"/>
      <c r="N420" s="218"/>
      <c r="O420" s="218"/>
      <c r="P420" s="219">
        <f>SUM(P421:P433)</f>
        <v>0</v>
      </c>
      <c r="Q420" s="218"/>
      <c r="R420" s="219">
        <f>SUM(R421:R433)</f>
        <v>0</v>
      </c>
      <c r="S420" s="218"/>
      <c r="T420" s="220">
        <f>SUM(T421:T433)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21" t="s">
        <v>83</v>
      </c>
      <c r="AT420" s="222" t="s">
        <v>75</v>
      </c>
      <c r="AU420" s="222" t="s">
        <v>85</v>
      </c>
      <c r="AY420" s="221" t="s">
        <v>171</v>
      </c>
      <c r="BK420" s="223">
        <f>SUM(BK421:BK433)</f>
        <v>0</v>
      </c>
    </row>
    <row r="421" s="2" customFormat="1" ht="33" customHeight="1">
      <c r="A421" s="38"/>
      <c r="B421" s="39"/>
      <c r="C421" s="226" t="s">
        <v>570</v>
      </c>
      <c r="D421" s="226" t="s">
        <v>173</v>
      </c>
      <c r="E421" s="227" t="s">
        <v>1437</v>
      </c>
      <c r="F421" s="228" t="s">
        <v>1438</v>
      </c>
      <c r="G421" s="229" t="s">
        <v>260</v>
      </c>
      <c r="H421" s="230">
        <v>38.640000000000001</v>
      </c>
      <c r="I421" s="231"/>
      <c r="J421" s="232">
        <f>ROUND(I421*H421,2)</f>
        <v>0</v>
      </c>
      <c r="K421" s="228" t="s">
        <v>177</v>
      </c>
      <c r="L421" s="44"/>
      <c r="M421" s="233" t="s">
        <v>1</v>
      </c>
      <c r="N421" s="234" t="s">
        <v>41</v>
      </c>
      <c r="O421" s="91"/>
      <c r="P421" s="235">
        <f>O421*H421</f>
        <v>0</v>
      </c>
      <c r="Q421" s="235">
        <v>0</v>
      </c>
      <c r="R421" s="235">
        <f>Q421*H421</f>
        <v>0</v>
      </c>
      <c r="S421" s="235">
        <v>0</v>
      </c>
      <c r="T421" s="23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7" t="s">
        <v>178</v>
      </c>
      <c r="AT421" s="237" t="s">
        <v>173</v>
      </c>
      <c r="AU421" s="237" t="s">
        <v>193</v>
      </c>
      <c r="AY421" s="17" t="s">
        <v>171</v>
      </c>
      <c r="BE421" s="238">
        <f>IF(N421="základní",J421,0)</f>
        <v>0</v>
      </c>
      <c r="BF421" s="238">
        <f>IF(N421="snížená",J421,0)</f>
        <v>0</v>
      </c>
      <c r="BG421" s="238">
        <f>IF(N421="zákl. přenesená",J421,0)</f>
        <v>0</v>
      </c>
      <c r="BH421" s="238">
        <f>IF(N421="sníž. přenesená",J421,0)</f>
        <v>0</v>
      </c>
      <c r="BI421" s="238">
        <f>IF(N421="nulová",J421,0)</f>
        <v>0</v>
      </c>
      <c r="BJ421" s="17" t="s">
        <v>83</v>
      </c>
      <c r="BK421" s="238">
        <f>ROUND(I421*H421,2)</f>
        <v>0</v>
      </c>
      <c r="BL421" s="17" t="s">
        <v>178</v>
      </c>
      <c r="BM421" s="237" t="s">
        <v>3574</v>
      </c>
    </row>
    <row r="422" s="2" customFormat="1">
      <c r="A422" s="38"/>
      <c r="B422" s="39"/>
      <c r="C422" s="40"/>
      <c r="D422" s="239" t="s">
        <v>180</v>
      </c>
      <c r="E422" s="40"/>
      <c r="F422" s="240" t="s">
        <v>1440</v>
      </c>
      <c r="G422" s="40"/>
      <c r="H422" s="40"/>
      <c r="I422" s="241"/>
      <c r="J422" s="40"/>
      <c r="K422" s="40"/>
      <c r="L422" s="44"/>
      <c r="M422" s="242"/>
      <c r="N422" s="243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180</v>
      </c>
      <c r="AU422" s="17" t="s">
        <v>193</v>
      </c>
    </row>
    <row r="423" s="2" customFormat="1" ht="24.15" customHeight="1">
      <c r="A423" s="38"/>
      <c r="B423" s="39"/>
      <c r="C423" s="226" t="s">
        <v>578</v>
      </c>
      <c r="D423" s="226" t="s">
        <v>173</v>
      </c>
      <c r="E423" s="227" t="s">
        <v>1431</v>
      </c>
      <c r="F423" s="228" t="s">
        <v>1432</v>
      </c>
      <c r="G423" s="229" t="s">
        <v>260</v>
      </c>
      <c r="H423" s="230">
        <v>347.75999999999999</v>
      </c>
      <c r="I423" s="231"/>
      <c r="J423" s="232">
        <f>ROUND(I423*H423,2)</f>
        <v>0</v>
      </c>
      <c r="K423" s="228" t="s">
        <v>177</v>
      </c>
      <c r="L423" s="44"/>
      <c r="M423" s="233" t="s">
        <v>1</v>
      </c>
      <c r="N423" s="234" t="s">
        <v>41</v>
      </c>
      <c r="O423" s="91"/>
      <c r="P423" s="235">
        <f>O423*H423</f>
        <v>0</v>
      </c>
      <c r="Q423" s="235">
        <v>0</v>
      </c>
      <c r="R423" s="235">
        <f>Q423*H423</f>
        <v>0</v>
      </c>
      <c r="S423" s="235">
        <v>0</v>
      </c>
      <c r="T423" s="23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7" t="s">
        <v>178</v>
      </c>
      <c r="AT423" s="237" t="s">
        <v>173</v>
      </c>
      <c r="AU423" s="237" t="s">
        <v>193</v>
      </c>
      <c r="AY423" s="17" t="s">
        <v>171</v>
      </c>
      <c r="BE423" s="238">
        <f>IF(N423="základní",J423,0)</f>
        <v>0</v>
      </c>
      <c r="BF423" s="238">
        <f>IF(N423="snížená",J423,0)</f>
        <v>0</v>
      </c>
      <c r="BG423" s="238">
        <f>IF(N423="zákl. přenesená",J423,0)</f>
        <v>0</v>
      </c>
      <c r="BH423" s="238">
        <f>IF(N423="sníž. přenesená",J423,0)</f>
        <v>0</v>
      </c>
      <c r="BI423" s="238">
        <f>IF(N423="nulová",J423,0)</f>
        <v>0</v>
      </c>
      <c r="BJ423" s="17" t="s">
        <v>83</v>
      </c>
      <c r="BK423" s="238">
        <f>ROUND(I423*H423,2)</f>
        <v>0</v>
      </c>
      <c r="BL423" s="17" t="s">
        <v>178</v>
      </c>
      <c r="BM423" s="237" t="s">
        <v>3575</v>
      </c>
    </row>
    <row r="424" s="2" customFormat="1">
      <c r="A424" s="38"/>
      <c r="B424" s="39"/>
      <c r="C424" s="40"/>
      <c r="D424" s="239" t="s">
        <v>180</v>
      </c>
      <c r="E424" s="40"/>
      <c r="F424" s="240" t="s">
        <v>1434</v>
      </c>
      <c r="G424" s="40"/>
      <c r="H424" s="40"/>
      <c r="I424" s="241"/>
      <c r="J424" s="40"/>
      <c r="K424" s="40"/>
      <c r="L424" s="44"/>
      <c r="M424" s="242"/>
      <c r="N424" s="243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180</v>
      </c>
      <c r="AU424" s="17" t="s">
        <v>193</v>
      </c>
    </row>
    <row r="425" s="14" customFormat="1">
      <c r="A425" s="14"/>
      <c r="B425" s="255"/>
      <c r="C425" s="256"/>
      <c r="D425" s="246" t="s">
        <v>182</v>
      </c>
      <c r="E425" s="256"/>
      <c r="F425" s="258" t="s">
        <v>3576</v>
      </c>
      <c r="G425" s="256"/>
      <c r="H425" s="259">
        <v>347.75999999999999</v>
      </c>
      <c r="I425" s="260"/>
      <c r="J425" s="256"/>
      <c r="K425" s="256"/>
      <c r="L425" s="261"/>
      <c r="M425" s="262"/>
      <c r="N425" s="263"/>
      <c r="O425" s="263"/>
      <c r="P425" s="263"/>
      <c r="Q425" s="263"/>
      <c r="R425" s="263"/>
      <c r="S425" s="263"/>
      <c r="T425" s="26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5" t="s">
        <v>182</v>
      </c>
      <c r="AU425" s="265" t="s">
        <v>193</v>
      </c>
      <c r="AV425" s="14" t="s">
        <v>85</v>
      </c>
      <c r="AW425" s="14" t="s">
        <v>4</v>
      </c>
      <c r="AX425" s="14" t="s">
        <v>83</v>
      </c>
      <c r="AY425" s="265" t="s">
        <v>171</v>
      </c>
    </row>
    <row r="426" s="2" customFormat="1" ht="37.8" customHeight="1">
      <c r="A426" s="38"/>
      <c r="B426" s="39"/>
      <c r="C426" s="226" t="s">
        <v>503</v>
      </c>
      <c r="D426" s="226" t="s">
        <v>173</v>
      </c>
      <c r="E426" s="227" t="s">
        <v>3577</v>
      </c>
      <c r="F426" s="228" t="s">
        <v>3578</v>
      </c>
      <c r="G426" s="229" t="s">
        <v>260</v>
      </c>
      <c r="H426" s="230">
        <v>3.2799999999999998</v>
      </c>
      <c r="I426" s="231"/>
      <c r="J426" s="232">
        <f>ROUND(I426*H426,2)</f>
        <v>0</v>
      </c>
      <c r="K426" s="228" t="s">
        <v>177</v>
      </c>
      <c r="L426" s="44"/>
      <c r="M426" s="233" t="s">
        <v>1</v>
      </c>
      <c r="N426" s="234" t="s">
        <v>41</v>
      </c>
      <c r="O426" s="91"/>
      <c r="P426" s="235">
        <f>O426*H426</f>
        <v>0</v>
      </c>
      <c r="Q426" s="235">
        <v>0</v>
      </c>
      <c r="R426" s="235">
        <f>Q426*H426</f>
        <v>0</v>
      </c>
      <c r="S426" s="235">
        <v>0</v>
      </c>
      <c r="T426" s="23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7" t="s">
        <v>178</v>
      </c>
      <c r="AT426" s="237" t="s">
        <v>173</v>
      </c>
      <c r="AU426" s="237" t="s">
        <v>193</v>
      </c>
      <c r="AY426" s="17" t="s">
        <v>171</v>
      </c>
      <c r="BE426" s="238">
        <f>IF(N426="základní",J426,0)</f>
        <v>0</v>
      </c>
      <c r="BF426" s="238">
        <f>IF(N426="snížená",J426,0)</f>
        <v>0</v>
      </c>
      <c r="BG426" s="238">
        <f>IF(N426="zákl. přenesená",J426,0)</f>
        <v>0</v>
      </c>
      <c r="BH426" s="238">
        <f>IF(N426="sníž. přenesená",J426,0)</f>
        <v>0</v>
      </c>
      <c r="BI426" s="238">
        <f>IF(N426="nulová",J426,0)</f>
        <v>0</v>
      </c>
      <c r="BJ426" s="17" t="s">
        <v>83</v>
      </c>
      <c r="BK426" s="238">
        <f>ROUND(I426*H426,2)</f>
        <v>0</v>
      </c>
      <c r="BL426" s="17" t="s">
        <v>178</v>
      </c>
      <c r="BM426" s="237" t="s">
        <v>3579</v>
      </c>
    </row>
    <row r="427" s="2" customFormat="1">
      <c r="A427" s="38"/>
      <c r="B427" s="39"/>
      <c r="C427" s="40"/>
      <c r="D427" s="239" t="s">
        <v>180</v>
      </c>
      <c r="E427" s="40"/>
      <c r="F427" s="240" t="s">
        <v>3580</v>
      </c>
      <c r="G427" s="40"/>
      <c r="H427" s="40"/>
      <c r="I427" s="241"/>
      <c r="J427" s="40"/>
      <c r="K427" s="40"/>
      <c r="L427" s="44"/>
      <c r="M427" s="242"/>
      <c r="N427" s="243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180</v>
      </c>
      <c r="AU427" s="17" t="s">
        <v>193</v>
      </c>
    </row>
    <row r="428" s="2" customFormat="1" ht="44.25" customHeight="1">
      <c r="A428" s="38"/>
      <c r="B428" s="39"/>
      <c r="C428" s="226" t="s">
        <v>587</v>
      </c>
      <c r="D428" s="226" t="s">
        <v>173</v>
      </c>
      <c r="E428" s="227" t="s">
        <v>3581</v>
      </c>
      <c r="F428" s="228" t="s">
        <v>3582</v>
      </c>
      <c r="G428" s="229" t="s">
        <v>260</v>
      </c>
      <c r="H428" s="230">
        <v>23.66</v>
      </c>
      <c r="I428" s="231"/>
      <c r="J428" s="232">
        <f>ROUND(I428*H428,2)</f>
        <v>0</v>
      </c>
      <c r="K428" s="228" t="s">
        <v>177</v>
      </c>
      <c r="L428" s="44"/>
      <c r="M428" s="233" t="s">
        <v>1</v>
      </c>
      <c r="N428" s="234" t="s">
        <v>41</v>
      </c>
      <c r="O428" s="91"/>
      <c r="P428" s="235">
        <f>O428*H428</f>
        <v>0</v>
      </c>
      <c r="Q428" s="235">
        <v>0</v>
      </c>
      <c r="R428" s="235">
        <f>Q428*H428</f>
        <v>0</v>
      </c>
      <c r="S428" s="235">
        <v>0</v>
      </c>
      <c r="T428" s="23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7" t="s">
        <v>178</v>
      </c>
      <c r="AT428" s="237" t="s">
        <v>173</v>
      </c>
      <c r="AU428" s="237" t="s">
        <v>193</v>
      </c>
      <c r="AY428" s="17" t="s">
        <v>171</v>
      </c>
      <c r="BE428" s="238">
        <f>IF(N428="základní",J428,0)</f>
        <v>0</v>
      </c>
      <c r="BF428" s="238">
        <f>IF(N428="snížená",J428,0)</f>
        <v>0</v>
      </c>
      <c r="BG428" s="238">
        <f>IF(N428="zákl. přenesená",J428,0)</f>
        <v>0</v>
      </c>
      <c r="BH428" s="238">
        <f>IF(N428="sníž. přenesená",J428,0)</f>
        <v>0</v>
      </c>
      <c r="BI428" s="238">
        <f>IF(N428="nulová",J428,0)</f>
        <v>0</v>
      </c>
      <c r="BJ428" s="17" t="s">
        <v>83</v>
      </c>
      <c r="BK428" s="238">
        <f>ROUND(I428*H428,2)</f>
        <v>0</v>
      </c>
      <c r="BL428" s="17" t="s">
        <v>178</v>
      </c>
      <c r="BM428" s="237" t="s">
        <v>3583</v>
      </c>
    </row>
    <row r="429" s="2" customFormat="1">
      <c r="A429" s="38"/>
      <c r="B429" s="39"/>
      <c r="C429" s="40"/>
      <c r="D429" s="239" t="s">
        <v>180</v>
      </c>
      <c r="E429" s="40"/>
      <c r="F429" s="240" t="s">
        <v>3584</v>
      </c>
      <c r="G429" s="40"/>
      <c r="H429" s="40"/>
      <c r="I429" s="241"/>
      <c r="J429" s="40"/>
      <c r="K429" s="40"/>
      <c r="L429" s="44"/>
      <c r="M429" s="242"/>
      <c r="N429" s="243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180</v>
      </c>
      <c r="AU429" s="17" t="s">
        <v>193</v>
      </c>
    </row>
    <row r="430" s="2" customFormat="1" ht="44.25" customHeight="1">
      <c r="A430" s="38"/>
      <c r="B430" s="39"/>
      <c r="C430" s="226" t="s">
        <v>595</v>
      </c>
      <c r="D430" s="226" t="s">
        <v>173</v>
      </c>
      <c r="E430" s="227" t="s">
        <v>3585</v>
      </c>
      <c r="F430" s="228" t="s">
        <v>3586</v>
      </c>
      <c r="G430" s="229" t="s">
        <v>260</v>
      </c>
      <c r="H430" s="230">
        <v>11.699999999999999</v>
      </c>
      <c r="I430" s="231"/>
      <c r="J430" s="232">
        <f>ROUND(I430*H430,2)</f>
        <v>0</v>
      </c>
      <c r="K430" s="228" t="s">
        <v>177</v>
      </c>
      <c r="L430" s="44"/>
      <c r="M430" s="233" t="s">
        <v>1</v>
      </c>
      <c r="N430" s="234" t="s">
        <v>41</v>
      </c>
      <c r="O430" s="91"/>
      <c r="P430" s="235">
        <f>O430*H430</f>
        <v>0</v>
      </c>
      <c r="Q430" s="235">
        <v>0</v>
      </c>
      <c r="R430" s="235">
        <f>Q430*H430</f>
        <v>0</v>
      </c>
      <c r="S430" s="235">
        <v>0</v>
      </c>
      <c r="T430" s="23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7" t="s">
        <v>178</v>
      </c>
      <c r="AT430" s="237" t="s">
        <v>173</v>
      </c>
      <c r="AU430" s="237" t="s">
        <v>193</v>
      </c>
      <c r="AY430" s="17" t="s">
        <v>171</v>
      </c>
      <c r="BE430" s="238">
        <f>IF(N430="základní",J430,0)</f>
        <v>0</v>
      </c>
      <c r="BF430" s="238">
        <f>IF(N430="snížená",J430,0)</f>
        <v>0</v>
      </c>
      <c r="BG430" s="238">
        <f>IF(N430="zákl. přenesená",J430,0)</f>
        <v>0</v>
      </c>
      <c r="BH430" s="238">
        <f>IF(N430="sníž. přenesená",J430,0)</f>
        <v>0</v>
      </c>
      <c r="BI430" s="238">
        <f>IF(N430="nulová",J430,0)</f>
        <v>0</v>
      </c>
      <c r="BJ430" s="17" t="s">
        <v>83</v>
      </c>
      <c r="BK430" s="238">
        <f>ROUND(I430*H430,2)</f>
        <v>0</v>
      </c>
      <c r="BL430" s="17" t="s">
        <v>178</v>
      </c>
      <c r="BM430" s="237" t="s">
        <v>3587</v>
      </c>
    </row>
    <row r="431" s="2" customFormat="1">
      <c r="A431" s="38"/>
      <c r="B431" s="39"/>
      <c r="C431" s="40"/>
      <c r="D431" s="239" t="s">
        <v>180</v>
      </c>
      <c r="E431" s="40"/>
      <c r="F431" s="240" t="s">
        <v>3588</v>
      </c>
      <c r="G431" s="40"/>
      <c r="H431" s="40"/>
      <c r="I431" s="241"/>
      <c r="J431" s="40"/>
      <c r="K431" s="40"/>
      <c r="L431" s="44"/>
      <c r="M431" s="242"/>
      <c r="N431" s="243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180</v>
      </c>
      <c r="AU431" s="17" t="s">
        <v>193</v>
      </c>
    </row>
    <row r="432" s="2" customFormat="1" ht="24.15" customHeight="1">
      <c r="A432" s="38"/>
      <c r="B432" s="39"/>
      <c r="C432" s="226" t="s">
        <v>601</v>
      </c>
      <c r="D432" s="226" t="s">
        <v>173</v>
      </c>
      <c r="E432" s="227" t="s">
        <v>3589</v>
      </c>
      <c r="F432" s="228" t="s">
        <v>3590</v>
      </c>
      <c r="G432" s="229" t="s">
        <v>260</v>
      </c>
      <c r="H432" s="230">
        <v>18.646000000000001</v>
      </c>
      <c r="I432" s="231"/>
      <c r="J432" s="232">
        <f>ROUND(I432*H432,2)</f>
        <v>0</v>
      </c>
      <c r="K432" s="228" t="s">
        <v>177</v>
      </c>
      <c r="L432" s="44"/>
      <c r="M432" s="233" t="s">
        <v>1</v>
      </c>
      <c r="N432" s="234" t="s">
        <v>41</v>
      </c>
      <c r="O432" s="91"/>
      <c r="P432" s="235">
        <f>O432*H432</f>
        <v>0</v>
      </c>
      <c r="Q432" s="235">
        <v>0</v>
      </c>
      <c r="R432" s="235">
        <f>Q432*H432</f>
        <v>0</v>
      </c>
      <c r="S432" s="235">
        <v>0</v>
      </c>
      <c r="T432" s="23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7" t="s">
        <v>178</v>
      </c>
      <c r="AT432" s="237" t="s">
        <v>173</v>
      </c>
      <c r="AU432" s="237" t="s">
        <v>193</v>
      </c>
      <c r="AY432" s="17" t="s">
        <v>171</v>
      </c>
      <c r="BE432" s="238">
        <f>IF(N432="základní",J432,0)</f>
        <v>0</v>
      </c>
      <c r="BF432" s="238">
        <f>IF(N432="snížená",J432,0)</f>
        <v>0</v>
      </c>
      <c r="BG432" s="238">
        <f>IF(N432="zákl. přenesená",J432,0)</f>
        <v>0</v>
      </c>
      <c r="BH432" s="238">
        <f>IF(N432="sníž. přenesená",J432,0)</f>
        <v>0</v>
      </c>
      <c r="BI432" s="238">
        <f>IF(N432="nulová",J432,0)</f>
        <v>0</v>
      </c>
      <c r="BJ432" s="17" t="s">
        <v>83</v>
      </c>
      <c r="BK432" s="238">
        <f>ROUND(I432*H432,2)</f>
        <v>0</v>
      </c>
      <c r="BL432" s="17" t="s">
        <v>178</v>
      </c>
      <c r="BM432" s="237" t="s">
        <v>3591</v>
      </c>
    </row>
    <row r="433" s="2" customFormat="1">
      <c r="A433" s="38"/>
      <c r="B433" s="39"/>
      <c r="C433" s="40"/>
      <c r="D433" s="239" t="s">
        <v>180</v>
      </c>
      <c r="E433" s="40"/>
      <c r="F433" s="240" t="s">
        <v>3592</v>
      </c>
      <c r="G433" s="40"/>
      <c r="H433" s="40"/>
      <c r="I433" s="241"/>
      <c r="J433" s="40"/>
      <c r="K433" s="40"/>
      <c r="L433" s="44"/>
      <c r="M433" s="299"/>
      <c r="N433" s="300"/>
      <c r="O433" s="294"/>
      <c r="P433" s="294"/>
      <c r="Q433" s="294"/>
      <c r="R433" s="294"/>
      <c r="S433" s="294"/>
      <c r="T433" s="301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180</v>
      </c>
      <c r="AU433" s="17" t="s">
        <v>193</v>
      </c>
    </row>
    <row r="434" s="2" customFormat="1" ht="6.96" customHeight="1">
      <c r="A434" s="38"/>
      <c r="B434" s="66"/>
      <c r="C434" s="67"/>
      <c r="D434" s="67"/>
      <c r="E434" s="67"/>
      <c r="F434" s="67"/>
      <c r="G434" s="67"/>
      <c r="H434" s="67"/>
      <c r="I434" s="67"/>
      <c r="J434" s="67"/>
      <c r="K434" s="67"/>
      <c r="L434" s="44"/>
      <c r="M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</row>
  </sheetData>
  <sheetProtection sheet="1" autoFilter="0" formatColumns="0" formatRows="0" objects="1" scenarios="1" spinCount="100000" saltValue="+Mnj+pxre1nFUkddKvs+9DKp7833x78LegdOsZg7hwML3bKUm2oHS4XAiBOPOklQUyH39FXcQrf8ansWybXGUg==" hashValue="U7G+7aiA04sJC1+SWBn34qAgv+tt8HgMJZNNGnGNqieHTYzb4V4efg/d+IuUDwrF4JixEZqoI7CR7Nqg6FqqbQ==" algorithmName="SHA-512" password="CC35"/>
  <autoFilter ref="C126:K43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5_01/132251101"/>
    <hyperlink ref="F138" r:id="rId2" display="https://podminky.urs.cz/item/CS_URS_2025_01/132351101"/>
    <hyperlink ref="F145" r:id="rId3" display="https://podminky.urs.cz/item/CS_URS_2025_01/162351103"/>
    <hyperlink ref="F151" r:id="rId4" display="https://podminky.urs.cz/item/CS_URS_2025_01/162351123"/>
    <hyperlink ref="F157" r:id="rId5" display="https://podminky.urs.cz/item/CS_URS_2025_01/162751117"/>
    <hyperlink ref="F163" r:id="rId6" display="https://podminky.urs.cz/item/CS_URS_2025_01/162751119"/>
    <hyperlink ref="F166" r:id="rId7" display="https://podminky.urs.cz/item/CS_URS_2025_01/162751137"/>
    <hyperlink ref="F172" r:id="rId8" display="https://podminky.urs.cz/item/CS_URS_2025_01/162751139"/>
    <hyperlink ref="F175" r:id="rId9" display="https://podminky.urs.cz/item/CS_URS_2025_01/167151101"/>
    <hyperlink ref="F181" r:id="rId10" display="https://podminky.urs.cz/item/CS_URS_2025_01/167151111"/>
    <hyperlink ref="F187" r:id="rId11" display="https://podminky.urs.cz/item/CS_URS_2025_01/171201231"/>
    <hyperlink ref="F191" r:id="rId12" display="https://podminky.urs.cz/item/CS_URS_2025_01/171251201"/>
    <hyperlink ref="F197" r:id="rId13" display="https://podminky.urs.cz/item/CS_URS_2025_01/174151101"/>
    <hyperlink ref="F202" r:id="rId14" display="https://podminky.urs.cz/item/CS_URS_2025_01/175151101"/>
    <hyperlink ref="F210" r:id="rId15" display="https://podminky.urs.cz/item/CS_URS_2025_01/451573111"/>
    <hyperlink ref="F217" r:id="rId16" display="https://podminky.urs.cz/item/CS_URS_2025_01/181951114"/>
    <hyperlink ref="F224" r:id="rId17" display="https://podminky.urs.cz/item/CS_URS_2025_01/113107312"/>
    <hyperlink ref="F229" r:id="rId18" display="https://podminky.urs.cz/item/CS_URS_2025_01/113107321"/>
    <hyperlink ref="F234" r:id="rId19" display="https://podminky.urs.cz/item/CS_URS_2025_01/113107323"/>
    <hyperlink ref="F239" r:id="rId20" display="https://podminky.urs.cz/item/CS_URS_2025_01/113107344"/>
    <hyperlink ref="F244" r:id="rId21" display="https://podminky.urs.cz/item/CS_URS_2025_01/113202111"/>
    <hyperlink ref="F250" r:id="rId22" display="https://podminky.urs.cz/item/CS_URS_2025_01/184911231"/>
    <hyperlink ref="F261" r:id="rId23" display="https://podminky.urs.cz/item/CS_URS_2025_01/919726123"/>
    <hyperlink ref="F268" r:id="rId24" display="https://podminky.urs.cz/item/CS_URS_2025_01/564831111"/>
    <hyperlink ref="F274" r:id="rId25" display="https://podminky.urs.cz/item/CS_URS_2025_01/564851111"/>
    <hyperlink ref="F280" r:id="rId26" display="https://podminky.urs.cz/item/CS_URS_2025_01/564851114"/>
    <hyperlink ref="F286" r:id="rId27" display="https://podminky.urs.cz/item/CS_URS_2025_01/564952113"/>
    <hyperlink ref="F292" r:id="rId28" display="https://podminky.urs.cz/item/CS_URS_2025_01/565135101"/>
    <hyperlink ref="F298" r:id="rId29" display="https://podminky.urs.cz/item/CS_URS_2025_01/573211111"/>
    <hyperlink ref="F304" r:id="rId30" display="https://podminky.urs.cz/item/CS_URS_2025_01/577134111"/>
    <hyperlink ref="F310" r:id="rId31" display="https://podminky.urs.cz/item/CS_URS_2025_01/577155112"/>
    <hyperlink ref="F316" r:id="rId32" display="https://podminky.urs.cz/item/CS_URS_2025_01/596211110"/>
    <hyperlink ref="F325" r:id="rId33" display="https://podminky.urs.cz/item/CS_URS_2025_01/631311122"/>
    <hyperlink ref="F331" r:id="rId34" display="https://podminky.urs.cz/item/CS_URS_2025_01/631351101"/>
    <hyperlink ref="F337" r:id="rId35" display="https://podminky.urs.cz/item/CS_URS_2025_01/631351102"/>
    <hyperlink ref="F340" r:id="rId36" display="https://podminky.urs.cz/item/CS_URS_2025_01/850315121"/>
    <hyperlink ref="F345" r:id="rId37" display="https://podminky.urs.cz/item/CS_URS_2025_01/871263122"/>
    <hyperlink ref="F352" r:id="rId38" display="https://podminky.urs.cz/item/CS_URS_2025_01/871313123"/>
    <hyperlink ref="F359" r:id="rId39" display="https://podminky.urs.cz/item/CS_URS_2025_01/877315211"/>
    <hyperlink ref="F381" r:id="rId40" display="https://podminky.urs.cz/item/CS_URS_2025_01/877315221"/>
    <hyperlink ref="F397" r:id="rId41" display="https://podminky.urs.cz/item/CS_URS_2025_01/916231213"/>
    <hyperlink ref="F409" r:id="rId42" display="https://podminky.urs.cz/item/CS_URS_2025_01/919735114"/>
    <hyperlink ref="F416" r:id="rId43" display="https://podminky.urs.cz/item/CS_URS_2025_01/935932418"/>
    <hyperlink ref="F422" r:id="rId44" display="https://podminky.urs.cz/item/CS_URS_2025_01/997013511"/>
    <hyperlink ref="F424" r:id="rId45" display="https://podminky.urs.cz/item/CS_URS_2025_01/997013509"/>
    <hyperlink ref="F427" r:id="rId46" display="https://podminky.urs.cz/item/CS_URS_2025_01/997221861"/>
    <hyperlink ref="F429" r:id="rId47" display="https://podminky.urs.cz/item/CS_URS_2025_01/997221873"/>
    <hyperlink ref="F431" r:id="rId48" display="https://podminky.urs.cz/item/CS_URS_2025_01/997221875"/>
    <hyperlink ref="F433" r:id="rId49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112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26.25" customHeight="1">
      <c r="B7" s="20"/>
      <c r="E7" s="151" t="str">
        <f>'Rekapitulace stavby'!K6</f>
        <v>OBJEKT E 1.PP+1.NP ETAPA 2 - stavební úpravy, Krajská zdravotní, a.s. – Nemocnice Děčín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3593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24. 6. 2025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33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ROUND((SUM(BE123:BE240)),  2)</f>
        <v>0</v>
      </c>
      <c r="G33" s="38"/>
      <c r="H33" s="38"/>
      <c r="I33" s="164">
        <v>0.20999999999999999</v>
      </c>
      <c r="J33" s="163">
        <f>ROUND(((SUM(BE123:BE240))*I33),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ROUND((SUM(BF123:BF240)),  2)</f>
        <v>0</v>
      </c>
      <c r="G34" s="38"/>
      <c r="H34" s="38"/>
      <c r="I34" s="164">
        <v>0.12</v>
      </c>
      <c r="J34" s="163">
        <f>ROUND(((SUM(BF123:BF240))*I34),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ROUND((SUM(BG123:BG240)),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ROUND((SUM(BH123:BH240)),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ROUND((SUM(BI123:BI240)),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OBJEKT E 1.PP+1.NP ETAPA 2 - stavební úpravy, Krajská zdravotní, a.s. – Nemocnice Děčín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Děčín</v>
      </c>
      <c r="G89" s="40"/>
      <c r="H89" s="40"/>
      <c r="I89" s="32" t="s">
        <v>22</v>
      </c>
      <c r="J89" s="79" t="str">
        <f>IF(J12="","",J12)</f>
        <v>24. 6. 2025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Krajská zdravotní, a.s., Ústí nad Labem</v>
      </c>
      <c r="G91" s="40"/>
      <c r="H91" s="40"/>
      <c r="I91" s="32" t="s">
        <v>30</v>
      </c>
      <c r="J91" s="36" t="str">
        <f>E21</f>
        <v>PENTA PROJEKT s.r.o., Jihlava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118</v>
      </c>
      <c r="D94" s="185"/>
      <c r="E94" s="185"/>
      <c r="F94" s="185"/>
      <c r="G94" s="185"/>
      <c r="H94" s="185"/>
      <c r="I94" s="185"/>
      <c r="J94" s="186" t="s">
        <v>119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120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8"/>
      <c r="C97" s="189"/>
      <c r="D97" s="190" t="s">
        <v>3593</v>
      </c>
      <c r="E97" s="191"/>
      <c r="F97" s="191"/>
      <c r="G97" s="191"/>
      <c r="H97" s="191"/>
      <c r="I97" s="191"/>
      <c r="J97" s="192">
        <f>J124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2489</v>
      </c>
      <c r="E98" s="196"/>
      <c r="F98" s="196"/>
      <c r="G98" s="196"/>
      <c r="H98" s="196"/>
      <c r="I98" s="196"/>
      <c r="J98" s="197">
        <f>J125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3594</v>
      </c>
      <c r="E99" s="196"/>
      <c r="F99" s="196"/>
      <c r="G99" s="196"/>
      <c r="H99" s="196"/>
      <c r="I99" s="196"/>
      <c r="J99" s="197">
        <f>J140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3595</v>
      </c>
      <c r="E100" s="196"/>
      <c r="F100" s="196"/>
      <c r="G100" s="196"/>
      <c r="H100" s="196"/>
      <c r="I100" s="196"/>
      <c r="J100" s="197">
        <f>J147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3596</v>
      </c>
      <c r="E101" s="196"/>
      <c r="F101" s="196"/>
      <c r="G101" s="196"/>
      <c r="H101" s="196"/>
      <c r="I101" s="196"/>
      <c r="J101" s="197">
        <f>J190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3597</v>
      </c>
      <c r="E102" s="196"/>
      <c r="F102" s="196"/>
      <c r="G102" s="196"/>
      <c r="H102" s="196"/>
      <c r="I102" s="196"/>
      <c r="J102" s="197">
        <f>J220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3598</v>
      </c>
      <c r="E103" s="196"/>
      <c r="F103" s="196"/>
      <c r="G103" s="196"/>
      <c r="H103" s="196"/>
      <c r="I103" s="196"/>
      <c r="J103" s="197">
        <f>J229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83" t="str">
        <f>E7</f>
        <v>OBJEKT E 1.PP+1.NP ETAPA 2 - stavební úpravy, Krajská zdravotní, a.s. – Nemocnice Děčín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VRN - Vedlejší rozpočtové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Děčín</v>
      </c>
      <c r="G117" s="40"/>
      <c r="H117" s="40"/>
      <c r="I117" s="32" t="s">
        <v>22</v>
      </c>
      <c r="J117" s="79" t="str">
        <f>IF(J12="","",J12)</f>
        <v>24. 6. 2025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Krajská zdravotní, a.s., Ústí nad Labem</v>
      </c>
      <c r="G119" s="40"/>
      <c r="H119" s="40"/>
      <c r="I119" s="32" t="s">
        <v>30</v>
      </c>
      <c r="J119" s="36" t="str">
        <f>E21</f>
        <v>PENTA PROJEKT s.r.o., Jihlava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32</v>
      </c>
      <c r="J120" s="36" t="str">
        <f>E24</f>
        <v>Ing. Avuk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157</v>
      </c>
      <c r="D122" s="202" t="s">
        <v>61</v>
      </c>
      <c r="E122" s="202" t="s">
        <v>57</v>
      </c>
      <c r="F122" s="202" t="s">
        <v>58</v>
      </c>
      <c r="G122" s="202" t="s">
        <v>158</v>
      </c>
      <c r="H122" s="202" t="s">
        <v>159</v>
      </c>
      <c r="I122" s="202" t="s">
        <v>160</v>
      </c>
      <c r="J122" s="202" t="s">
        <v>119</v>
      </c>
      <c r="K122" s="203" t="s">
        <v>161</v>
      </c>
      <c r="L122" s="204"/>
      <c r="M122" s="100" t="s">
        <v>1</v>
      </c>
      <c r="N122" s="101" t="s">
        <v>40</v>
      </c>
      <c r="O122" s="101" t="s">
        <v>162</v>
      </c>
      <c r="P122" s="101" t="s">
        <v>163</v>
      </c>
      <c r="Q122" s="101" t="s">
        <v>164</v>
      </c>
      <c r="R122" s="101" t="s">
        <v>165</v>
      </c>
      <c r="S122" s="101" t="s">
        <v>166</v>
      </c>
      <c r="T122" s="102" t="s">
        <v>167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168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0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121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109</v>
      </c>
      <c r="F124" s="213" t="s">
        <v>110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P125+P140+P147+P190+P220+P229</f>
        <v>0</v>
      </c>
      <c r="Q124" s="218"/>
      <c r="R124" s="219">
        <f>R125+R140+R147+R190+R220+R229</f>
        <v>0</v>
      </c>
      <c r="S124" s="218"/>
      <c r="T124" s="220">
        <f>T125+T140+T147+T190+T220+T229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202</v>
      </c>
      <c r="AT124" s="222" t="s">
        <v>75</v>
      </c>
      <c r="AU124" s="222" t="s">
        <v>76</v>
      </c>
      <c r="AY124" s="221" t="s">
        <v>171</v>
      </c>
      <c r="BK124" s="223">
        <f>BK125+BK140+BK147+BK190+BK220+BK229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3006</v>
      </c>
      <c r="F125" s="224" t="s">
        <v>3007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SUM(P126:P139)</f>
        <v>0</v>
      </c>
      <c r="Q125" s="218"/>
      <c r="R125" s="219">
        <f>SUM(R126:R139)</f>
        <v>0</v>
      </c>
      <c r="S125" s="218"/>
      <c r="T125" s="220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202</v>
      </c>
      <c r="AT125" s="222" t="s">
        <v>75</v>
      </c>
      <c r="AU125" s="222" t="s">
        <v>83</v>
      </c>
      <c r="AY125" s="221" t="s">
        <v>171</v>
      </c>
      <c r="BK125" s="223">
        <f>SUM(BK126:BK139)</f>
        <v>0</v>
      </c>
    </row>
    <row r="126" s="2" customFormat="1" ht="24.15" customHeight="1">
      <c r="A126" s="38"/>
      <c r="B126" s="39"/>
      <c r="C126" s="226" t="s">
        <v>83</v>
      </c>
      <c r="D126" s="226" t="s">
        <v>173</v>
      </c>
      <c r="E126" s="227" t="s">
        <v>3599</v>
      </c>
      <c r="F126" s="228" t="s">
        <v>3009</v>
      </c>
      <c r="G126" s="229" t="s">
        <v>3600</v>
      </c>
      <c r="H126" s="230">
        <v>1</v>
      </c>
      <c r="I126" s="231"/>
      <c r="J126" s="232">
        <f>ROUND(I126*H126,2)</f>
        <v>0</v>
      </c>
      <c r="K126" s="228" t="s">
        <v>3601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3010</v>
      </c>
      <c r="AT126" s="237" t="s">
        <v>173</v>
      </c>
      <c r="AU126" s="237" t="s">
        <v>85</v>
      </c>
      <c r="AY126" s="17" t="s">
        <v>171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3010</v>
      </c>
      <c r="BM126" s="237" t="s">
        <v>3602</v>
      </c>
    </row>
    <row r="127" s="2" customFormat="1">
      <c r="A127" s="38"/>
      <c r="B127" s="39"/>
      <c r="C127" s="40"/>
      <c r="D127" s="239" t="s">
        <v>180</v>
      </c>
      <c r="E127" s="40"/>
      <c r="F127" s="240" t="s">
        <v>3603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180</v>
      </c>
      <c r="AU127" s="17" t="s">
        <v>85</v>
      </c>
    </row>
    <row r="128" s="13" customFormat="1">
      <c r="A128" s="13"/>
      <c r="B128" s="244"/>
      <c r="C128" s="245"/>
      <c r="D128" s="246" t="s">
        <v>182</v>
      </c>
      <c r="E128" s="247" t="s">
        <v>1</v>
      </c>
      <c r="F128" s="248" t="s">
        <v>3604</v>
      </c>
      <c r="G128" s="245"/>
      <c r="H128" s="247" t="s">
        <v>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4" t="s">
        <v>182</v>
      </c>
      <c r="AU128" s="254" t="s">
        <v>85</v>
      </c>
      <c r="AV128" s="13" t="s">
        <v>83</v>
      </c>
      <c r="AW128" s="13" t="s">
        <v>34</v>
      </c>
      <c r="AX128" s="13" t="s">
        <v>76</v>
      </c>
      <c r="AY128" s="254" t="s">
        <v>171</v>
      </c>
    </row>
    <row r="129" s="13" customFormat="1">
      <c r="A129" s="13"/>
      <c r="B129" s="244"/>
      <c r="C129" s="245"/>
      <c r="D129" s="246" t="s">
        <v>182</v>
      </c>
      <c r="E129" s="247" t="s">
        <v>1</v>
      </c>
      <c r="F129" s="248" t="s">
        <v>3605</v>
      </c>
      <c r="G129" s="245"/>
      <c r="H129" s="247" t="s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4" t="s">
        <v>182</v>
      </c>
      <c r="AU129" s="254" t="s">
        <v>85</v>
      </c>
      <c r="AV129" s="13" t="s">
        <v>83</v>
      </c>
      <c r="AW129" s="13" t="s">
        <v>34</v>
      </c>
      <c r="AX129" s="13" t="s">
        <v>76</v>
      </c>
      <c r="AY129" s="254" t="s">
        <v>171</v>
      </c>
    </row>
    <row r="130" s="14" customFormat="1">
      <c r="A130" s="14"/>
      <c r="B130" s="255"/>
      <c r="C130" s="256"/>
      <c r="D130" s="246" t="s">
        <v>182</v>
      </c>
      <c r="E130" s="257" t="s">
        <v>1</v>
      </c>
      <c r="F130" s="258" t="s">
        <v>83</v>
      </c>
      <c r="G130" s="256"/>
      <c r="H130" s="259">
        <v>1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182</v>
      </c>
      <c r="AU130" s="265" t="s">
        <v>85</v>
      </c>
      <c r="AV130" s="14" t="s">
        <v>85</v>
      </c>
      <c r="AW130" s="14" t="s">
        <v>34</v>
      </c>
      <c r="AX130" s="14" t="s">
        <v>83</v>
      </c>
      <c r="AY130" s="265" t="s">
        <v>171</v>
      </c>
    </row>
    <row r="131" s="2" customFormat="1" ht="24.15" customHeight="1">
      <c r="A131" s="38"/>
      <c r="B131" s="39"/>
      <c r="C131" s="226" t="s">
        <v>85</v>
      </c>
      <c r="D131" s="226" t="s">
        <v>173</v>
      </c>
      <c r="E131" s="227" t="s">
        <v>3606</v>
      </c>
      <c r="F131" s="228" t="s">
        <v>3607</v>
      </c>
      <c r="G131" s="229" t="s">
        <v>3600</v>
      </c>
      <c r="H131" s="230">
        <v>1</v>
      </c>
      <c r="I131" s="231"/>
      <c r="J131" s="232">
        <f>ROUND(I131*H131,2)</f>
        <v>0</v>
      </c>
      <c r="K131" s="228" t="s">
        <v>3608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3010</v>
      </c>
      <c r="AT131" s="237" t="s">
        <v>173</v>
      </c>
      <c r="AU131" s="237" t="s">
        <v>85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3010</v>
      </c>
      <c r="BM131" s="237" t="s">
        <v>3609</v>
      </c>
    </row>
    <row r="132" s="13" customFormat="1">
      <c r="A132" s="13"/>
      <c r="B132" s="244"/>
      <c r="C132" s="245"/>
      <c r="D132" s="246" t="s">
        <v>182</v>
      </c>
      <c r="E132" s="247" t="s">
        <v>1</v>
      </c>
      <c r="F132" s="248" t="s">
        <v>3610</v>
      </c>
      <c r="G132" s="245"/>
      <c r="H132" s="247" t="s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4" t="s">
        <v>182</v>
      </c>
      <c r="AU132" s="254" t="s">
        <v>85</v>
      </c>
      <c r="AV132" s="13" t="s">
        <v>83</v>
      </c>
      <c r="AW132" s="13" t="s">
        <v>34</v>
      </c>
      <c r="AX132" s="13" t="s">
        <v>76</v>
      </c>
      <c r="AY132" s="254" t="s">
        <v>171</v>
      </c>
    </row>
    <row r="133" s="13" customFormat="1">
      <c r="A133" s="13"/>
      <c r="B133" s="244"/>
      <c r="C133" s="245"/>
      <c r="D133" s="246" t="s">
        <v>182</v>
      </c>
      <c r="E133" s="247" t="s">
        <v>1</v>
      </c>
      <c r="F133" s="248" t="s">
        <v>184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182</v>
      </c>
      <c r="AU133" s="254" t="s">
        <v>85</v>
      </c>
      <c r="AV133" s="13" t="s">
        <v>83</v>
      </c>
      <c r="AW133" s="13" t="s">
        <v>34</v>
      </c>
      <c r="AX133" s="13" t="s">
        <v>76</v>
      </c>
      <c r="AY133" s="254" t="s">
        <v>171</v>
      </c>
    </row>
    <row r="134" s="13" customFormat="1">
      <c r="A134" s="13"/>
      <c r="B134" s="244"/>
      <c r="C134" s="245"/>
      <c r="D134" s="246" t="s">
        <v>182</v>
      </c>
      <c r="E134" s="247" t="s">
        <v>1</v>
      </c>
      <c r="F134" s="248" t="s">
        <v>3611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182</v>
      </c>
      <c r="AU134" s="254" t="s">
        <v>85</v>
      </c>
      <c r="AV134" s="13" t="s">
        <v>83</v>
      </c>
      <c r="AW134" s="13" t="s">
        <v>34</v>
      </c>
      <c r="AX134" s="13" t="s">
        <v>76</v>
      </c>
      <c r="AY134" s="254" t="s">
        <v>171</v>
      </c>
    </row>
    <row r="135" s="13" customFormat="1">
      <c r="A135" s="13"/>
      <c r="B135" s="244"/>
      <c r="C135" s="245"/>
      <c r="D135" s="246" t="s">
        <v>182</v>
      </c>
      <c r="E135" s="247" t="s">
        <v>1</v>
      </c>
      <c r="F135" s="248" t="s">
        <v>3612</v>
      </c>
      <c r="G135" s="245"/>
      <c r="H135" s="247" t="s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4" t="s">
        <v>182</v>
      </c>
      <c r="AU135" s="254" t="s">
        <v>85</v>
      </c>
      <c r="AV135" s="13" t="s">
        <v>83</v>
      </c>
      <c r="AW135" s="13" t="s">
        <v>34</v>
      </c>
      <c r="AX135" s="13" t="s">
        <v>76</v>
      </c>
      <c r="AY135" s="254" t="s">
        <v>171</v>
      </c>
    </row>
    <row r="136" s="13" customFormat="1">
      <c r="A136" s="13"/>
      <c r="B136" s="244"/>
      <c r="C136" s="245"/>
      <c r="D136" s="246" t="s">
        <v>182</v>
      </c>
      <c r="E136" s="247" t="s">
        <v>1</v>
      </c>
      <c r="F136" s="248" t="s">
        <v>3613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182</v>
      </c>
      <c r="AU136" s="254" t="s">
        <v>85</v>
      </c>
      <c r="AV136" s="13" t="s">
        <v>83</v>
      </c>
      <c r="AW136" s="13" t="s">
        <v>34</v>
      </c>
      <c r="AX136" s="13" t="s">
        <v>76</v>
      </c>
      <c r="AY136" s="254" t="s">
        <v>171</v>
      </c>
    </row>
    <row r="137" s="13" customFormat="1">
      <c r="A137" s="13"/>
      <c r="B137" s="244"/>
      <c r="C137" s="245"/>
      <c r="D137" s="246" t="s">
        <v>182</v>
      </c>
      <c r="E137" s="247" t="s">
        <v>1</v>
      </c>
      <c r="F137" s="248" t="s">
        <v>3614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182</v>
      </c>
      <c r="AU137" s="254" t="s">
        <v>85</v>
      </c>
      <c r="AV137" s="13" t="s">
        <v>83</v>
      </c>
      <c r="AW137" s="13" t="s">
        <v>34</v>
      </c>
      <c r="AX137" s="13" t="s">
        <v>76</v>
      </c>
      <c r="AY137" s="254" t="s">
        <v>171</v>
      </c>
    </row>
    <row r="138" s="13" customFormat="1">
      <c r="A138" s="13"/>
      <c r="B138" s="244"/>
      <c r="C138" s="245"/>
      <c r="D138" s="246" t="s">
        <v>182</v>
      </c>
      <c r="E138" s="247" t="s">
        <v>1</v>
      </c>
      <c r="F138" s="248" t="s">
        <v>3615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182</v>
      </c>
      <c r="AU138" s="254" t="s">
        <v>85</v>
      </c>
      <c r="AV138" s="13" t="s">
        <v>83</v>
      </c>
      <c r="AW138" s="13" t="s">
        <v>34</v>
      </c>
      <c r="AX138" s="13" t="s">
        <v>76</v>
      </c>
      <c r="AY138" s="254" t="s">
        <v>171</v>
      </c>
    </row>
    <row r="139" s="14" customFormat="1">
      <c r="A139" s="14"/>
      <c r="B139" s="255"/>
      <c r="C139" s="256"/>
      <c r="D139" s="246" t="s">
        <v>182</v>
      </c>
      <c r="E139" s="257" t="s">
        <v>1</v>
      </c>
      <c r="F139" s="258" t="s">
        <v>83</v>
      </c>
      <c r="G139" s="256"/>
      <c r="H139" s="259">
        <v>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182</v>
      </c>
      <c r="AU139" s="265" t="s">
        <v>85</v>
      </c>
      <c r="AV139" s="14" t="s">
        <v>85</v>
      </c>
      <c r="AW139" s="14" t="s">
        <v>34</v>
      </c>
      <c r="AX139" s="14" t="s">
        <v>83</v>
      </c>
      <c r="AY139" s="265" t="s">
        <v>171</v>
      </c>
    </row>
    <row r="140" s="12" customFormat="1" ht="22.8" customHeight="1">
      <c r="A140" s="12"/>
      <c r="B140" s="210"/>
      <c r="C140" s="211"/>
      <c r="D140" s="212" t="s">
        <v>75</v>
      </c>
      <c r="E140" s="224" t="s">
        <v>3616</v>
      </c>
      <c r="F140" s="224" t="s">
        <v>3617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SUM(P141:P146)</f>
        <v>0</v>
      </c>
      <c r="Q140" s="218"/>
      <c r="R140" s="219">
        <f>SUM(R141:R146)</f>
        <v>0</v>
      </c>
      <c r="S140" s="218"/>
      <c r="T140" s="22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202</v>
      </c>
      <c r="AT140" s="222" t="s">
        <v>75</v>
      </c>
      <c r="AU140" s="222" t="s">
        <v>83</v>
      </c>
      <c r="AY140" s="221" t="s">
        <v>171</v>
      </c>
      <c r="BK140" s="223">
        <f>SUM(BK141:BK146)</f>
        <v>0</v>
      </c>
    </row>
    <row r="141" s="2" customFormat="1" ht="24.15" customHeight="1">
      <c r="A141" s="38"/>
      <c r="B141" s="39"/>
      <c r="C141" s="226" t="s">
        <v>193</v>
      </c>
      <c r="D141" s="226" t="s">
        <v>173</v>
      </c>
      <c r="E141" s="227" t="s">
        <v>3618</v>
      </c>
      <c r="F141" s="228" t="s">
        <v>3619</v>
      </c>
      <c r="G141" s="229" t="s">
        <v>3600</v>
      </c>
      <c r="H141" s="230">
        <v>1</v>
      </c>
      <c r="I141" s="231"/>
      <c r="J141" s="232">
        <f>ROUND(I141*H141,2)</f>
        <v>0</v>
      </c>
      <c r="K141" s="228" t="s">
        <v>3608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3010</v>
      </c>
      <c r="AT141" s="237" t="s">
        <v>173</v>
      </c>
      <c r="AU141" s="237" t="s">
        <v>85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3010</v>
      </c>
      <c r="BM141" s="237" t="s">
        <v>3620</v>
      </c>
    </row>
    <row r="142" s="13" customFormat="1">
      <c r="A142" s="13"/>
      <c r="B142" s="244"/>
      <c r="C142" s="245"/>
      <c r="D142" s="246" t="s">
        <v>182</v>
      </c>
      <c r="E142" s="247" t="s">
        <v>1</v>
      </c>
      <c r="F142" s="248" t="s">
        <v>3621</v>
      </c>
      <c r="G142" s="245"/>
      <c r="H142" s="247" t="s">
        <v>1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182</v>
      </c>
      <c r="AU142" s="254" t="s">
        <v>85</v>
      </c>
      <c r="AV142" s="13" t="s">
        <v>83</v>
      </c>
      <c r="AW142" s="13" t="s">
        <v>34</v>
      </c>
      <c r="AX142" s="13" t="s">
        <v>76</v>
      </c>
      <c r="AY142" s="254" t="s">
        <v>171</v>
      </c>
    </row>
    <row r="143" s="13" customFormat="1">
      <c r="A143" s="13"/>
      <c r="B143" s="244"/>
      <c r="C143" s="245"/>
      <c r="D143" s="246" t="s">
        <v>182</v>
      </c>
      <c r="E143" s="247" t="s">
        <v>1</v>
      </c>
      <c r="F143" s="248" t="s">
        <v>184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182</v>
      </c>
      <c r="AU143" s="254" t="s">
        <v>85</v>
      </c>
      <c r="AV143" s="13" t="s">
        <v>83</v>
      </c>
      <c r="AW143" s="13" t="s">
        <v>34</v>
      </c>
      <c r="AX143" s="13" t="s">
        <v>76</v>
      </c>
      <c r="AY143" s="254" t="s">
        <v>171</v>
      </c>
    </row>
    <row r="144" s="13" customFormat="1">
      <c r="A144" s="13"/>
      <c r="B144" s="244"/>
      <c r="C144" s="245"/>
      <c r="D144" s="246" t="s">
        <v>182</v>
      </c>
      <c r="E144" s="247" t="s">
        <v>1</v>
      </c>
      <c r="F144" s="248" t="s">
        <v>3622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182</v>
      </c>
      <c r="AU144" s="254" t="s">
        <v>85</v>
      </c>
      <c r="AV144" s="13" t="s">
        <v>83</v>
      </c>
      <c r="AW144" s="13" t="s">
        <v>34</v>
      </c>
      <c r="AX144" s="13" t="s">
        <v>76</v>
      </c>
      <c r="AY144" s="254" t="s">
        <v>171</v>
      </c>
    </row>
    <row r="145" s="13" customFormat="1">
      <c r="A145" s="13"/>
      <c r="B145" s="244"/>
      <c r="C145" s="245"/>
      <c r="D145" s="246" t="s">
        <v>182</v>
      </c>
      <c r="E145" s="247" t="s">
        <v>1</v>
      </c>
      <c r="F145" s="248" t="s">
        <v>3623</v>
      </c>
      <c r="G145" s="245"/>
      <c r="H145" s="247" t="s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182</v>
      </c>
      <c r="AU145" s="254" t="s">
        <v>85</v>
      </c>
      <c r="AV145" s="13" t="s">
        <v>83</v>
      </c>
      <c r="AW145" s="13" t="s">
        <v>34</v>
      </c>
      <c r="AX145" s="13" t="s">
        <v>76</v>
      </c>
      <c r="AY145" s="254" t="s">
        <v>171</v>
      </c>
    </row>
    <row r="146" s="14" customFormat="1">
      <c r="A146" s="14"/>
      <c r="B146" s="255"/>
      <c r="C146" s="256"/>
      <c r="D146" s="246" t="s">
        <v>182</v>
      </c>
      <c r="E146" s="257" t="s">
        <v>1</v>
      </c>
      <c r="F146" s="258" t="s">
        <v>83</v>
      </c>
      <c r="G146" s="256"/>
      <c r="H146" s="259">
        <v>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182</v>
      </c>
      <c r="AU146" s="265" t="s">
        <v>85</v>
      </c>
      <c r="AV146" s="14" t="s">
        <v>85</v>
      </c>
      <c r="AW146" s="14" t="s">
        <v>34</v>
      </c>
      <c r="AX146" s="14" t="s">
        <v>83</v>
      </c>
      <c r="AY146" s="265" t="s">
        <v>171</v>
      </c>
    </row>
    <row r="147" s="12" customFormat="1" ht="22.8" customHeight="1">
      <c r="A147" s="12"/>
      <c r="B147" s="210"/>
      <c r="C147" s="211"/>
      <c r="D147" s="212" t="s">
        <v>75</v>
      </c>
      <c r="E147" s="224" t="s">
        <v>3624</v>
      </c>
      <c r="F147" s="224" t="s">
        <v>3625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SUM(P148:P189)</f>
        <v>0</v>
      </c>
      <c r="Q147" s="218"/>
      <c r="R147" s="219">
        <f>SUM(R148:R189)</f>
        <v>0</v>
      </c>
      <c r="S147" s="218"/>
      <c r="T147" s="220">
        <f>SUM(T148:T189)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202</v>
      </c>
      <c r="AT147" s="222" t="s">
        <v>75</v>
      </c>
      <c r="AU147" s="222" t="s">
        <v>83</v>
      </c>
      <c r="AY147" s="221" t="s">
        <v>171</v>
      </c>
      <c r="BK147" s="223">
        <f>SUM(BK148:BK189)</f>
        <v>0</v>
      </c>
    </row>
    <row r="148" s="2" customFormat="1" ht="24.15" customHeight="1">
      <c r="A148" s="38"/>
      <c r="B148" s="39"/>
      <c r="C148" s="226" t="s">
        <v>178</v>
      </c>
      <c r="D148" s="226" t="s">
        <v>173</v>
      </c>
      <c r="E148" s="227" t="s">
        <v>3626</v>
      </c>
      <c r="F148" s="228" t="s">
        <v>3625</v>
      </c>
      <c r="G148" s="229" t="s">
        <v>3600</v>
      </c>
      <c r="H148" s="230">
        <v>1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178</v>
      </c>
      <c r="AT148" s="237" t="s">
        <v>173</v>
      </c>
      <c r="AU148" s="237" t="s">
        <v>85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178</v>
      </c>
      <c r="BM148" s="237" t="s">
        <v>3627</v>
      </c>
    </row>
    <row r="149" s="13" customFormat="1">
      <c r="A149" s="13"/>
      <c r="B149" s="244"/>
      <c r="C149" s="245"/>
      <c r="D149" s="246" t="s">
        <v>182</v>
      </c>
      <c r="E149" s="247" t="s">
        <v>1</v>
      </c>
      <c r="F149" s="248" t="s">
        <v>3628</v>
      </c>
      <c r="G149" s="245"/>
      <c r="H149" s="247" t="s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182</v>
      </c>
      <c r="AU149" s="254" t="s">
        <v>85</v>
      </c>
      <c r="AV149" s="13" t="s">
        <v>83</v>
      </c>
      <c r="AW149" s="13" t="s">
        <v>34</v>
      </c>
      <c r="AX149" s="13" t="s">
        <v>76</v>
      </c>
      <c r="AY149" s="254" t="s">
        <v>171</v>
      </c>
    </row>
    <row r="150" s="13" customFormat="1">
      <c r="A150" s="13"/>
      <c r="B150" s="244"/>
      <c r="C150" s="245"/>
      <c r="D150" s="246" t="s">
        <v>182</v>
      </c>
      <c r="E150" s="247" t="s">
        <v>1</v>
      </c>
      <c r="F150" s="248" t="s">
        <v>184</v>
      </c>
      <c r="G150" s="245"/>
      <c r="H150" s="247" t="s">
        <v>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4" t="s">
        <v>182</v>
      </c>
      <c r="AU150" s="254" t="s">
        <v>85</v>
      </c>
      <c r="AV150" s="13" t="s">
        <v>83</v>
      </c>
      <c r="AW150" s="13" t="s">
        <v>34</v>
      </c>
      <c r="AX150" s="13" t="s">
        <v>76</v>
      </c>
      <c r="AY150" s="254" t="s">
        <v>171</v>
      </c>
    </row>
    <row r="151" s="13" customFormat="1">
      <c r="A151" s="13"/>
      <c r="B151" s="244"/>
      <c r="C151" s="245"/>
      <c r="D151" s="246" t="s">
        <v>182</v>
      </c>
      <c r="E151" s="247" t="s">
        <v>1</v>
      </c>
      <c r="F151" s="248" t="s">
        <v>3629</v>
      </c>
      <c r="G151" s="245"/>
      <c r="H151" s="247" t="s">
        <v>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182</v>
      </c>
      <c r="AU151" s="254" t="s">
        <v>85</v>
      </c>
      <c r="AV151" s="13" t="s">
        <v>83</v>
      </c>
      <c r="AW151" s="13" t="s">
        <v>34</v>
      </c>
      <c r="AX151" s="13" t="s">
        <v>76</v>
      </c>
      <c r="AY151" s="254" t="s">
        <v>171</v>
      </c>
    </row>
    <row r="152" s="13" customFormat="1">
      <c r="A152" s="13"/>
      <c r="B152" s="244"/>
      <c r="C152" s="245"/>
      <c r="D152" s="246" t="s">
        <v>182</v>
      </c>
      <c r="E152" s="247" t="s">
        <v>1</v>
      </c>
      <c r="F152" s="248" t="s">
        <v>3630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182</v>
      </c>
      <c r="AU152" s="254" t="s">
        <v>85</v>
      </c>
      <c r="AV152" s="13" t="s">
        <v>83</v>
      </c>
      <c r="AW152" s="13" t="s">
        <v>34</v>
      </c>
      <c r="AX152" s="13" t="s">
        <v>76</v>
      </c>
      <c r="AY152" s="254" t="s">
        <v>171</v>
      </c>
    </row>
    <row r="153" s="13" customFormat="1">
      <c r="A153" s="13"/>
      <c r="B153" s="244"/>
      <c r="C153" s="245"/>
      <c r="D153" s="246" t="s">
        <v>182</v>
      </c>
      <c r="E153" s="247" t="s">
        <v>1</v>
      </c>
      <c r="F153" s="248" t="s">
        <v>3631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182</v>
      </c>
      <c r="AU153" s="254" t="s">
        <v>85</v>
      </c>
      <c r="AV153" s="13" t="s">
        <v>83</v>
      </c>
      <c r="AW153" s="13" t="s">
        <v>34</v>
      </c>
      <c r="AX153" s="13" t="s">
        <v>76</v>
      </c>
      <c r="AY153" s="254" t="s">
        <v>171</v>
      </c>
    </row>
    <row r="154" s="13" customFormat="1">
      <c r="A154" s="13"/>
      <c r="B154" s="244"/>
      <c r="C154" s="245"/>
      <c r="D154" s="246" t="s">
        <v>182</v>
      </c>
      <c r="E154" s="247" t="s">
        <v>1</v>
      </c>
      <c r="F154" s="248" t="s">
        <v>3632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182</v>
      </c>
      <c r="AU154" s="254" t="s">
        <v>85</v>
      </c>
      <c r="AV154" s="13" t="s">
        <v>83</v>
      </c>
      <c r="AW154" s="13" t="s">
        <v>34</v>
      </c>
      <c r="AX154" s="13" t="s">
        <v>76</v>
      </c>
      <c r="AY154" s="254" t="s">
        <v>171</v>
      </c>
    </row>
    <row r="155" s="13" customFormat="1">
      <c r="A155" s="13"/>
      <c r="B155" s="244"/>
      <c r="C155" s="245"/>
      <c r="D155" s="246" t="s">
        <v>182</v>
      </c>
      <c r="E155" s="247" t="s">
        <v>1</v>
      </c>
      <c r="F155" s="248" t="s">
        <v>3633</v>
      </c>
      <c r="G155" s="245"/>
      <c r="H155" s="247" t="s">
        <v>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182</v>
      </c>
      <c r="AU155" s="254" t="s">
        <v>85</v>
      </c>
      <c r="AV155" s="13" t="s">
        <v>83</v>
      </c>
      <c r="AW155" s="13" t="s">
        <v>34</v>
      </c>
      <c r="AX155" s="13" t="s">
        <v>76</v>
      </c>
      <c r="AY155" s="254" t="s">
        <v>171</v>
      </c>
    </row>
    <row r="156" s="13" customFormat="1">
      <c r="A156" s="13"/>
      <c r="B156" s="244"/>
      <c r="C156" s="245"/>
      <c r="D156" s="246" t="s">
        <v>182</v>
      </c>
      <c r="E156" s="247" t="s">
        <v>1</v>
      </c>
      <c r="F156" s="248" t="s">
        <v>3634</v>
      </c>
      <c r="G156" s="245"/>
      <c r="H156" s="247" t="s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4" t="s">
        <v>182</v>
      </c>
      <c r="AU156" s="254" t="s">
        <v>85</v>
      </c>
      <c r="AV156" s="13" t="s">
        <v>83</v>
      </c>
      <c r="AW156" s="13" t="s">
        <v>34</v>
      </c>
      <c r="AX156" s="13" t="s">
        <v>76</v>
      </c>
      <c r="AY156" s="254" t="s">
        <v>171</v>
      </c>
    </row>
    <row r="157" s="13" customFormat="1">
      <c r="A157" s="13"/>
      <c r="B157" s="244"/>
      <c r="C157" s="245"/>
      <c r="D157" s="246" t="s">
        <v>182</v>
      </c>
      <c r="E157" s="247" t="s">
        <v>1</v>
      </c>
      <c r="F157" s="248" t="s">
        <v>3635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182</v>
      </c>
      <c r="AU157" s="254" t="s">
        <v>85</v>
      </c>
      <c r="AV157" s="13" t="s">
        <v>83</v>
      </c>
      <c r="AW157" s="13" t="s">
        <v>34</v>
      </c>
      <c r="AX157" s="13" t="s">
        <v>76</v>
      </c>
      <c r="AY157" s="254" t="s">
        <v>171</v>
      </c>
    </row>
    <row r="158" s="13" customFormat="1">
      <c r="A158" s="13"/>
      <c r="B158" s="244"/>
      <c r="C158" s="245"/>
      <c r="D158" s="246" t="s">
        <v>182</v>
      </c>
      <c r="E158" s="247" t="s">
        <v>1</v>
      </c>
      <c r="F158" s="248" t="s">
        <v>3636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182</v>
      </c>
      <c r="AU158" s="254" t="s">
        <v>85</v>
      </c>
      <c r="AV158" s="13" t="s">
        <v>83</v>
      </c>
      <c r="AW158" s="13" t="s">
        <v>34</v>
      </c>
      <c r="AX158" s="13" t="s">
        <v>76</v>
      </c>
      <c r="AY158" s="254" t="s">
        <v>171</v>
      </c>
    </row>
    <row r="159" s="13" customFormat="1">
      <c r="A159" s="13"/>
      <c r="B159" s="244"/>
      <c r="C159" s="245"/>
      <c r="D159" s="246" t="s">
        <v>182</v>
      </c>
      <c r="E159" s="247" t="s">
        <v>1</v>
      </c>
      <c r="F159" s="248" t="s">
        <v>3637</v>
      </c>
      <c r="G159" s="245"/>
      <c r="H159" s="247" t="s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182</v>
      </c>
      <c r="AU159" s="254" t="s">
        <v>85</v>
      </c>
      <c r="AV159" s="13" t="s">
        <v>83</v>
      </c>
      <c r="AW159" s="13" t="s">
        <v>34</v>
      </c>
      <c r="AX159" s="13" t="s">
        <v>76</v>
      </c>
      <c r="AY159" s="254" t="s">
        <v>171</v>
      </c>
    </row>
    <row r="160" s="13" customFormat="1">
      <c r="A160" s="13"/>
      <c r="B160" s="244"/>
      <c r="C160" s="245"/>
      <c r="D160" s="246" t="s">
        <v>182</v>
      </c>
      <c r="E160" s="247" t="s">
        <v>1</v>
      </c>
      <c r="F160" s="248" t="s">
        <v>3638</v>
      </c>
      <c r="G160" s="245"/>
      <c r="H160" s="247" t="s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182</v>
      </c>
      <c r="AU160" s="254" t="s">
        <v>85</v>
      </c>
      <c r="AV160" s="13" t="s">
        <v>83</v>
      </c>
      <c r="AW160" s="13" t="s">
        <v>34</v>
      </c>
      <c r="AX160" s="13" t="s">
        <v>76</v>
      </c>
      <c r="AY160" s="254" t="s">
        <v>171</v>
      </c>
    </row>
    <row r="161" s="13" customFormat="1">
      <c r="A161" s="13"/>
      <c r="B161" s="244"/>
      <c r="C161" s="245"/>
      <c r="D161" s="246" t="s">
        <v>182</v>
      </c>
      <c r="E161" s="247" t="s">
        <v>1</v>
      </c>
      <c r="F161" s="248" t="s">
        <v>3632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182</v>
      </c>
      <c r="AU161" s="254" t="s">
        <v>85</v>
      </c>
      <c r="AV161" s="13" t="s">
        <v>83</v>
      </c>
      <c r="AW161" s="13" t="s">
        <v>34</v>
      </c>
      <c r="AX161" s="13" t="s">
        <v>76</v>
      </c>
      <c r="AY161" s="254" t="s">
        <v>171</v>
      </c>
    </row>
    <row r="162" s="13" customFormat="1">
      <c r="A162" s="13"/>
      <c r="B162" s="244"/>
      <c r="C162" s="245"/>
      <c r="D162" s="246" t="s">
        <v>182</v>
      </c>
      <c r="E162" s="247" t="s">
        <v>1</v>
      </c>
      <c r="F162" s="248" t="s">
        <v>3639</v>
      </c>
      <c r="G162" s="245"/>
      <c r="H162" s="247" t="s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182</v>
      </c>
      <c r="AU162" s="254" t="s">
        <v>85</v>
      </c>
      <c r="AV162" s="13" t="s">
        <v>83</v>
      </c>
      <c r="AW162" s="13" t="s">
        <v>34</v>
      </c>
      <c r="AX162" s="13" t="s">
        <v>76</v>
      </c>
      <c r="AY162" s="254" t="s">
        <v>171</v>
      </c>
    </row>
    <row r="163" s="13" customFormat="1">
      <c r="A163" s="13"/>
      <c r="B163" s="244"/>
      <c r="C163" s="245"/>
      <c r="D163" s="246" t="s">
        <v>182</v>
      </c>
      <c r="E163" s="247" t="s">
        <v>1</v>
      </c>
      <c r="F163" s="248" t="s">
        <v>3640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182</v>
      </c>
      <c r="AU163" s="254" t="s">
        <v>85</v>
      </c>
      <c r="AV163" s="13" t="s">
        <v>83</v>
      </c>
      <c r="AW163" s="13" t="s">
        <v>34</v>
      </c>
      <c r="AX163" s="13" t="s">
        <v>76</v>
      </c>
      <c r="AY163" s="254" t="s">
        <v>171</v>
      </c>
    </row>
    <row r="164" s="13" customFormat="1">
      <c r="A164" s="13"/>
      <c r="B164" s="244"/>
      <c r="C164" s="245"/>
      <c r="D164" s="246" t="s">
        <v>182</v>
      </c>
      <c r="E164" s="247" t="s">
        <v>1</v>
      </c>
      <c r="F164" s="248" t="s">
        <v>3641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182</v>
      </c>
      <c r="AU164" s="254" t="s">
        <v>85</v>
      </c>
      <c r="AV164" s="13" t="s">
        <v>83</v>
      </c>
      <c r="AW164" s="13" t="s">
        <v>34</v>
      </c>
      <c r="AX164" s="13" t="s">
        <v>76</v>
      </c>
      <c r="AY164" s="254" t="s">
        <v>171</v>
      </c>
    </row>
    <row r="165" s="13" customFormat="1">
      <c r="A165" s="13"/>
      <c r="B165" s="244"/>
      <c r="C165" s="245"/>
      <c r="D165" s="246" t="s">
        <v>182</v>
      </c>
      <c r="E165" s="247" t="s">
        <v>1</v>
      </c>
      <c r="F165" s="248" t="s">
        <v>3642</v>
      </c>
      <c r="G165" s="245"/>
      <c r="H165" s="247" t="s">
        <v>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182</v>
      </c>
      <c r="AU165" s="254" t="s">
        <v>85</v>
      </c>
      <c r="AV165" s="13" t="s">
        <v>83</v>
      </c>
      <c r="AW165" s="13" t="s">
        <v>34</v>
      </c>
      <c r="AX165" s="13" t="s">
        <v>76</v>
      </c>
      <c r="AY165" s="254" t="s">
        <v>171</v>
      </c>
    </row>
    <row r="166" s="13" customFormat="1">
      <c r="A166" s="13"/>
      <c r="B166" s="244"/>
      <c r="C166" s="245"/>
      <c r="D166" s="246" t="s">
        <v>182</v>
      </c>
      <c r="E166" s="247" t="s">
        <v>1</v>
      </c>
      <c r="F166" s="248" t="s">
        <v>3643</v>
      </c>
      <c r="G166" s="245"/>
      <c r="H166" s="247" t="s">
        <v>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182</v>
      </c>
      <c r="AU166" s="254" t="s">
        <v>85</v>
      </c>
      <c r="AV166" s="13" t="s">
        <v>83</v>
      </c>
      <c r="AW166" s="13" t="s">
        <v>34</v>
      </c>
      <c r="AX166" s="13" t="s">
        <v>76</v>
      </c>
      <c r="AY166" s="254" t="s">
        <v>171</v>
      </c>
    </row>
    <row r="167" s="13" customFormat="1">
      <c r="A167" s="13"/>
      <c r="B167" s="244"/>
      <c r="C167" s="245"/>
      <c r="D167" s="246" t="s">
        <v>182</v>
      </c>
      <c r="E167" s="247" t="s">
        <v>1</v>
      </c>
      <c r="F167" s="248" t="s">
        <v>3644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182</v>
      </c>
      <c r="AU167" s="254" t="s">
        <v>85</v>
      </c>
      <c r="AV167" s="13" t="s">
        <v>83</v>
      </c>
      <c r="AW167" s="13" t="s">
        <v>34</v>
      </c>
      <c r="AX167" s="13" t="s">
        <v>76</v>
      </c>
      <c r="AY167" s="254" t="s">
        <v>171</v>
      </c>
    </row>
    <row r="168" s="13" customFormat="1">
      <c r="A168" s="13"/>
      <c r="B168" s="244"/>
      <c r="C168" s="245"/>
      <c r="D168" s="246" t="s">
        <v>182</v>
      </c>
      <c r="E168" s="247" t="s">
        <v>1</v>
      </c>
      <c r="F168" s="248" t="s">
        <v>3645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182</v>
      </c>
      <c r="AU168" s="254" t="s">
        <v>85</v>
      </c>
      <c r="AV168" s="13" t="s">
        <v>83</v>
      </c>
      <c r="AW168" s="13" t="s">
        <v>34</v>
      </c>
      <c r="AX168" s="13" t="s">
        <v>76</v>
      </c>
      <c r="AY168" s="254" t="s">
        <v>171</v>
      </c>
    </row>
    <row r="169" s="13" customFormat="1">
      <c r="A169" s="13"/>
      <c r="B169" s="244"/>
      <c r="C169" s="245"/>
      <c r="D169" s="246" t="s">
        <v>182</v>
      </c>
      <c r="E169" s="247" t="s">
        <v>1</v>
      </c>
      <c r="F169" s="248" t="s">
        <v>3646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182</v>
      </c>
      <c r="AU169" s="254" t="s">
        <v>85</v>
      </c>
      <c r="AV169" s="13" t="s">
        <v>83</v>
      </c>
      <c r="AW169" s="13" t="s">
        <v>34</v>
      </c>
      <c r="AX169" s="13" t="s">
        <v>76</v>
      </c>
      <c r="AY169" s="254" t="s">
        <v>171</v>
      </c>
    </row>
    <row r="170" s="13" customFormat="1">
      <c r="A170" s="13"/>
      <c r="B170" s="244"/>
      <c r="C170" s="245"/>
      <c r="D170" s="246" t="s">
        <v>182</v>
      </c>
      <c r="E170" s="247" t="s">
        <v>1</v>
      </c>
      <c r="F170" s="248" t="s">
        <v>3647</v>
      </c>
      <c r="G170" s="245"/>
      <c r="H170" s="247" t="s">
        <v>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182</v>
      </c>
      <c r="AU170" s="254" t="s">
        <v>85</v>
      </c>
      <c r="AV170" s="13" t="s">
        <v>83</v>
      </c>
      <c r="AW170" s="13" t="s">
        <v>34</v>
      </c>
      <c r="AX170" s="13" t="s">
        <v>76</v>
      </c>
      <c r="AY170" s="254" t="s">
        <v>171</v>
      </c>
    </row>
    <row r="171" s="13" customFormat="1">
      <c r="A171" s="13"/>
      <c r="B171" s="244"/>
      <c r="C171" s="245"/>
      <c r="D171" s="246" t="s">
        <v>182</v>
      </c>
      <c r="E171" s="247" t="s">
        <v>1</v>
      </c>
      <c r="F171" s="248" t="s">
        <v>3648</v>
      </c>
      <c r="G171" s="245"/>
      <c r="H171" s="247" t="s">
        <v>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182</v>
      </c>
      <c r="AU171" s="254" t="s">
        <v>85</v>
      </c>
      <c r="AV171" s="13" t="s">
        <v>83</v>
      </c>
      <c r="AW171" s="13" t="s">
        <v>34</v>
      </c>
      <c r="AX171" s="13" t="s">
        <v>76</v>
      </c>
      <c r="AY171" s="254" t="s">
        <v>171</v>
      </c>
    </row>
    <row r="172" s="13" customFormat="1">
      <c r="A172" s="13"/>
      <c r="B172" s="244"/>
      <c r="C172" s="245"/>
      <c r="D172" s="246" t="s">
        <v>182</v>
      </c>
      <c r="E172" s="247" t="s">
        <v>1</v>
      </c>
      <c r="F172" s="248" t="s">
        <v>3649</v>
      </c>
      <c r="G172" s="245"/>
      <c r="H172" s="247" t="s">
        <v>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182</v>
      </c>
      <c r="AU172" s="254" t="s">
        <v>85</v>
      </c>
      <c r="AV172" s="13" t="s">
        <v>83</v>
      </c>
      <c r="AW172" s="13" t="s">
        <v>34</v>
      </c>
      <c r="AX172" s="13" t="s">
        <v>76</v>
      </c>
      <c r="AY172" s="254" t="s">
        <v>171</v>
      </c>
    </row>
    <row r="173" s="14" customFormat="1">
      <c r="A173" s="14"/>
      <c r="B173" s="255"/>
      <c r="C173" s="256"/>
      <c r="D173" s="246" t="s">
        <v>182</v>
      </c>
      <c r="E173" s="257" t="s">
        <v>1</v>
      </c>
      <c r="F173" s="258" t="s">
        <v>83</v>
      </c>
      <c r="G173" s="256"/>
      <c r="H173" s="259">
        <v>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182</v>
      </c>
      <c r="AU173" s="265" t="s">
        <v>85</v>
      </c>
      <c r="AV173" s="14" t="s">
        <v>85</v>
      </c>
      <c r="AW173" s="14" t="s">
        <v>34</v>
      </c>
      <c r="AX173" s="14" t="s">
        <v>83</v>
      </c>
      <c r="AY173" s="265" t="s">
        <v>171</v>
      </c>
    </row>
    <row r="174" s="2" customFormat="1" ht="24.15" customHeight="1">
      <c r="A174" s="38"/>
      <c r="B174" s="39"/>
      <c r="C174" s="226" t="s">
        <v>202</v>
      </c>
      <c r="D174" s="226" t="s">
        <v>173</v>
      </c>
      <c r="E174" s="227" t="s">
        <v>3650</v>
      </c>
      <c r="F174" s="228" t="s">
        <v>3651</v>
      </c>
      <c r="G174" s="229" t="s">
        <v>3600</v>
      </c>
      <c r="H174" s="230">
        <v>1</v>
      </c>
      <c r="I174" s="231"/>
      <c r="J174" s="232">
        <f>ROUND(I174*H174,2)</f>
        <v>0</v>
      </c>
      <c r="K174" s="228" t="s">
        <v>3601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3010</v>
      </c>
      <c r="AT174" s="237" t="s">
        <v>173</v>
      </c>
      <c r="AU174" s="237" t="s">
        <v>85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3010</v>
      </c>
      <c r="BM174" s="237" t="s">
        <v>3652</v>
      </c>
    </row>
    <row r="175" s="2" customFormat="1">
      <c r="A175" s="38"/>
      <c r="B175" s="39"/>
      <c r="C175" s="40"/>
      <c r="D175" s="239" t="s">
        <v>180</v>
      </c>
      <c r="E175" s="40"/>
      <c r="F175" s="240" t="s">
        <v>3653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180</v>
      </c>
      <c r="AU175" s="17" t="s">
        <v>85</v>
      </c>
    </row>
    <row r="176" s="13" customFormat="1">
      <c r="A176" s="13"/>
      <c r="B176" s="244"/>
      <c r="C176" s="245"/>
      <c r="D176" s="246" t="s">
        <v>182</v>
      </c>
      <c r="E176" s="247" t="s">
        <v>1</v>
      </c>
      <c r="F176" s="248" t="s">
        <v>3654</v>
      </c>
      <c r="G176" s="245"/>
      <c r="H176" s="247" t="s">
        <v>1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182</v>
      </c>
      <c r="AU176" s="254" t="s">
        <v>85</v>
      </c>
      <c r="AV176" s="13" t="s">
        <v>83</v>
      </c>
      <c r="AW176" s="13" t="s">
        <v>34</v>
      </c>
      <c r="AX176" s="13" t="s">
        <v>76</v>
      </c>
      <c r="AY176" s="254" t="s">
        <v>171</v>
      </c>
    </row>
    <row r="177" s="13" customFormat="1">
      <c r="A177" s="13"/>
      <c r="B177" s="244"/>
      <c r="C177" s="245"/>
      <c r="D177" s="246" t="s">
        <v>182</v>
      </c>
      <c r="E177" s="247" t="s">
        <v>1</v>
      </c>
      <c r="F177" s="248" t="s">
        <v>3655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182</v>
      </c>
      <c r="AU177" s="254" t="s">
        <v>85</v>
      </c>
      <c r="AV177" s="13" t="s">
        <v>83</v>
      </c>
      <c r="AW177" s="13" t="s">
        <v>34</v>
      </c>
      <c r="AX177" s="13" t="s">
        <v>76</v>
      </c>
      <c r="AY177" s="254" t="s">
        <v>171</v>
      </c>
    </row>
    <row r="178" s="13" customFormat="1">
      <c r="A178" s="13"/>
      <c r="B178" s="244"/>
      <c r="C178" s="245"/>
      <c r="D178" s="246" t="s">
        <v>182</v>
      </c>
      <c r="E178" s="247" t="s">
        <v>1</v>
      </c>
      <c r="F178" s="248" t="s">
        <v>3656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182</v>
      </c>
      <c r="AU178" s="254" t="s">
        <v>85</v>
      </c>
      <c r="AV178" s="13" t="s">
        <v>83</v>
      </c>
      <c r="AW178" s="13" t="s">
        <v>34</v>
      </c>
      <c r="AX178" s="13" t="s">
        <v>76</v>
      </c>
      <c r="AY178" s="254" t="s">
        <v>171</v>
      </c>
    </row>
    <row r="179" s="13" customFormat="1">
      <c r="A179" s="13"/>
      <c r="B179" s="244"/>
      <c r="C179" s="245"/>
      <c r="D179" s="246" t="s">
        <v>182</v>
      </c>
      <c r="E179" s="247" t="s">
        <v>1</v>
      </c>
      <c r="F179" s="248" t="s">
        <v>3657</v>
      </c>
      <c r="G179" s="245"/>
      <c r="H179" s="247" t="s">
        <v>1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182</v>
      </c>
      <c r="AU179" s="254" t="s">
        <v>85</v>
      </c>
      <c r="AV179" s="13" t="s">
        <v>83</v>
      </c>
      <c r="AW179" s="13" t="s">
        <v>34</v>
      </c>
      <c r="AX179" s="13" t="s">
        <v>76</v>
      </c>
      <c r="AY179" s="254" t="s">
        <v>171</v>
      </c>
    </row>
    <row r="180" s="14" customFormat="1">
      <c r="A180" s="14"/>
      <c r="B180" s="255"/>
      <c r="C180" s="256"/>
      <c r="D180" s="246" t="s">
        <v>182</v>
      </c>
      <c r="E180" s="257" t="s">
        <v>1</v>
      </c>
      <c r="F180" s="258" t="s">
        <v>83</v>
      </c>
      <c r="G180" s="256"/>
      <c r="H180" s="259">
        <v>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182</v>
      </c>
      <c r="AU180" s="265" t="s">
        <v>85</v>
      </c>
      <c r="AV180" s="14" t="s">
        <v>85</v>
      </c>
      <c r="AW180" s="14" t="s">
        <v>34</v>
      </c>
      <c r="AX180" s="14" t="s">
        <v>83</v>
      </c>
      <c r="AY180" s="265" t="s">
        <v>171</v>
      </c>
    </row>
    <row r="181" s="2" customFormat="1" ht="24.15" customHeight="1">
      <c r="A181" s="38"/>
      <c r="B181" s="39"/>
      <c r="C181" s="226" t="s">
        <v>208</v>
      </c>
      <c r="D181" s="226" t="s">
        <v>173</v>
      </c>
      <c r="E181" s="227" t="s">
        <v>3658</v>
      </c>
      <c r="F181" s="228" t="s">
        <v>3659</v>
      </c>
      <c r="G181" s="229" t="s">
        <v>3600</v>
      </c>
      <c r="H181" s="230">
        <v>1</v>
      </c>
      <c r="I181" s="231"/>
      <c r="J181" s="232">
        <f>ROUND(I181*H181,2)</f>
        <v>0</v>
      </c>
      <c r="K181" s="228" t="s">
        <v>1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3010</v>
      </c>
      <c r="AT181" s="237" t="s">
        <v>173</v>
      </c>
      <c r="AU181" s="237" t="s">
        <v>85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3010</v>
      </c>
      <c r="BM181" s="237" t="s">
        <v>3660</v>
      </c>
    </row>
    <row r="182" s="14" customFormat="1">
      <c r="A182" s="14"/>
      <c r="B182" s="255"/>
      <c r="C182" s="256"/>
      <c r="D182" s="246" t="s">
        <v>182</v>
      </c>
      <c r="E182" s="257" t="s">
        <v>1</v>
      </c>
      <c r="F182" s="258" t="s">
        <v>83</v>
      </c>
      <c r="G182" s="256"/>
      <c r="H182" s="259">
        <v>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182</v>
      </c>
      <c r="AU182" s="265" t="s">
        <v>85</v>
      </c>
      <c r="AV182" s="14" t="s">
        <v>85</v>
      </c>
      <c r="AW182" s="14" t="s">
        <v>34</v>
      </c>
      <c r="AX182" s="14" t="s">
        <v>83</v>
      </c>
      <c r="AY182" s="265" t="s">
        <v>171</v>
      </c>
    </row>
    <row r="183" s="2" customFormat="1" ht="24.15" customHeight="1">
      <c r="A183" s="38"/>
      <c r="B183" s="39"/>
      <c r="C183" s="226" t="s">
        <v>214</v>
      </c>
      <c r="D183" s="226" t="s">
        <v>173</v>
      </c>
      <c r="E183" s="227" t="s">
        <v>3661</v>
      </c>
      <c r="F183" s="228" t="s">
        <v>3662</v>
      </c>
      <c r="G183" s="229" t="s">
        <v>1016</v>
      </c>
      <c r="H183" s="230">
        <v>1</v>
      </c>
      <c r="I183" s="231"/>
      <c r="J183" s="232">
        <f>ROUND(I183*H183,2)</f>
        <v>0</v>
      </c>
      <c r="K183" s="228" t="s">
        <v>1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3010</v>
      </c>
      <c r="AT183" s="237" t="s">
        <v>173</v>
      </c>
      <c r="AU183" s="237" t="s">
        <v>85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3010</v>
      </c>
      <c r="BM183" s="237" t="s">
        <v>3663</v>
      </c>
    </row>
    <row r="184" s="13" customFormat="1">
      <c r="A184" s="13"/>
      <c r="B184" s="244"/>
      <c r="C184" s="245"/>
      <c r="D184" s="246" t="s">
        <v>182</v>
      </c>
      <c r="E184" s="247" t="s">
        <v>1</v>
      </c>
      <c r="F184" s="248" t="s">
        <v>3664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182</v>
      </c>
      <c r="AU184" s="254" t="s">
        <v>85</v>
      </c>
      <c r="AV184" s="13" t="s">
        <v>83</v>
      </c>
      <c r="AW184" s="13" t="s">
        <v>34</v>
      </c>
      <c r="AX184" s="13" t="s">
        <v>76</v>
      </c>
      <c r="AY184" s="254" t="s">
        <v>171</v>
      </c>
    </row>
    <row r="185" s="14" customFormat="1">
      <c r="A185" s="14"/>
      <c r="B185" s="255"/>
      <c r="C185" s="256"/>
      <c r="D185" s="246" t="s">
        <v>182</v>
      </c>
      <c r="E185" s="257" t="s">
        <v>1</v>
      </c>
      <c r="F185" s="258" t="s">
        <v>83</v>
      </c>
      <c r="G185" s="256"/>
      <c r="H185" s="259">
        <v>1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182</v>
      </c>
      <c r="AU185" s="265" t="s">
        <v>85</v>
      </c>
      <c r="AV185" s="14" t="s">
        <v>85</v>
      </c>
      <c r="AW185" s="14" t="s">
        <v>34</v>
      </c>
      <c r="AX185" s="14" t="s">
        <v>83</v>
      </c>
      <c r="AY185" s="265" t="s">
        <v>171</v>
      </c>
    </row>
    <row r="186" s="2" customFormat="1" ht="16.5" customHeight="1">
      <c r="A186" s="38"/>
      <c r="B186" s="39"/>
      <c r="C186" s="226" t="s">
        <v>220</v>
      </c>
      <c r="D186" s="226" t="s">
        <v>173</v>
      </c>
      <c r="E186" s="227" t="s">
        <v>3665</v>
      </c>
      <c r="F186" s="228" t="s">
        <v>3666</v>
      </c>
      <c r="G186" s="229" t="s">
        <v>1016</v>
      </c>
      <c r="H186" s="230">
        <v>1</v>
      </c>
      <c r="I186" s="231"/>
      <c r="J186" s="232">
        <f>ROUND(I186*H186,2)</f>
        <v>0</v>
      </c>
      <c r="K186" s="228" t="s">
        <v>1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3010</v>
      </c>
      <c r="AT186" s="237" t="s">
        <v>173</v>
      </c>
      <c r="AU186" s="237" t="s">
        <v>85</v>
      </c>
      <c r="AY186" s="17" t="s">
        <v>171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3010</v>
      </c>
      <c r="BM186" s="237" t="s">
        <v>3667</v>
      </c>
    </row>
    <row r="187" s="13" customFormat="1">
      <c r="A187" s="13"/>
      <c r="B187" s="244"/>
      <c r="C187" s="245"/>
      <c r="D187" s="246" t="s">
        <v>182</v>
      </c>
      <c r="E187" s="247" t="s">
        <v>1</v>
      </c>
      <c r="F187" s="248" t="s">
        <v>3668</v>
      </c>
      <c r="G187" s="245"/>
      <c r="H187" s="247" t="s">
        <v>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182</v>
      </c>
      <c r="AU187" s="254" t="s">
        <v>85</v>
      </c>
      <c r="AV187" s="13" t="s">
        <v>83</v>
      </c>
      <c r="AW187" s="13" t="s">
        <v>34</v>
      </c>
      <c r="AX187" s="13" t="s">
        <v>76</v>
      </c>
      <c r="AY187" s="254" t="s">
        <v>171</v>
      </c>
    </row>
    <row r="188" s="13" customFormat="1">
      <c r="A188" s="13"/>
      <c r="B188" s="244"/>
      <c r="C188" s="245"/>
      <c r="D188" s="246" t="s">
        <v>182</v>
      </c>
      <c r="E188" s="247" t="s">
        <v>1</v>
      </c>
      <c r="F188" s="248" t="s">
        <v>3669</v>
      </c>
      <c r="G188" s="245"/>
      <c r="H188" s="247" t="s">
        <v>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4" t="s">
        <v>182</v>
      </c>
      <c r="AU188" s="254" t="s">
        <v>85</v>
      </c>
      <c r="AV188" s="13" t="s">
        <v>83</v>
      </c>
      <c r="AW188" s="13" t="s">
        <v>34</v>
      </c>
      <c r="AX188" s="13" t="s">
        <v>76</v>
      </c>
      <c r="AY188" s="254" t="s">
        <v>171</v>
      </c>
    </row>
    <row r="189" s="14" customFormat="1">
      <c r="A189" s="14"/>
      <c r="B189" s="255"/>
      <c r="C189" s="256"/>
      <c r="D189" s="246" t="s">
        <v>182</v>
      </c>
      <c r="E189" s="257" t="s">
        <v>1</v>
      </c>
      <c r="F189" s="258" t="s">
        <v>83</v>
      </c>
      <c r="G189" s="256"/>
      <c r="H189" s="259">
        <v>1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182</v>
      </c>
      <c r="AU189" s="265" t="s">
        <v>85</v>
      </c>
      <c r="AV189" s="14" t="s">
        <v>85</v>
      </c>
      <c r="AW189" s="14" t="s">
        <v>34</v>
      </c>
      <c r="AX189" s="14" t="s">
        <v>83</v>
      </c>
      <c r="AY189" s="265" t="s">
        <v>171</v>
      </c>
    </row>
    <row r="190" s="12" customFormat="1" ht="22.8" customHeight="1">
      <c r="A190" s="12"/>
      <c r="B190" s="210"/>
      <c r="C190" s="211"/>
      <c r="D190" s="212" t="s">
        <v>75</v>
      </c>
      <c r="E190" s="224" t="s">
        <v>3670</v>
      </c>
      <c r="F190" s="224" t="s">
        <v>3671</v>
      </c>
      <c r="G190" s="211"/>
      <c r="H190" s="211"/>
      <c r="I190" s="214"/>
      <c r="J190" s="225">
        <f>BK190</f>
        <v>0</v>
      </c>
      <c r="K190" s="211"/>
      <c r="L190" s="216"/>
      <c r="M190" s="217"/>
      <c r="N190" s="218"/>
      <c r="O190" s="218"/>
      <c r="P190" s="219">
        <f>SUM(P191:P219)</f>
        <v>0</v>
      </c>
      <c r="Q190" s="218"/>
      <c r="R190" s="219">
        <f>SUM(R191:R219)</f>
        <v>0</v>
      </c>
      <c r="S190" s="218"/>
      <c r="T190" s="220">
        <f>SUM(T191:T219)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1" t="s">
        <v>202</v>
      </c>
      <c r="AT190" s="222" t="s">
        <v>75</v>
      </c>
      <c r="AU190" s="222" t="s">
        <v>83</v>
      </c>
      <c r="AY190" s="221" t="s">
        <v>171</v>
      </c>
      <c r="BK190" s="223">
        <f>SUM(BK191:BK219)</f>
        <v>0</v>
      </c>
    </row>
    <row r="191" s="2" customFormat="1" ht="24.15" customHeight="1">
      <c r="A191" s="38"/>
      <c r="B191" s="39"/>
      <c r="C191" s="226" t="s">
        <v>225</v>
      </c>
      <c r="D191" s="226" t="s">
        <v>173</v>
      </c>
      <c r="E191" s="227" t="s">
        <v>3672</v>
      </c>
      <c r="F191" s="228" t="s">
        <v>3673</v>
      </c>
      <c r="G191" s="229" t="s">
        <v>1016</v>
      </c>
      <c r="H191" s="230">
        <v>1</v>
      </c>
      <c r="I191" s="231"/>
      <c r="J191" s="232">
        <f>ROUND(I191*H191,2)</f>
        <v>0</v>
      </c>
      <c r="K191" s="228" t="s">
        <v>1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3010</v>
      </c>
      <c r="AT191" s="237" t="s">
        <v>173</v>
      </c>
      <c r="AU191" s="237" t="s">
        <v>85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3010</v>
      </c>
      <c r="BM191" s="237" t="s">
        <v>3674</v>
      </c>
    </row>
    <row r="192" s="13" customFormat="1">
      <c r="A192" s="13"/>
      <c r="B192" s="244"/>
      <c r="C192" s="245"/>
      <c r="D192" s="246" t="s">
        <v>182</v>
      </c>
      <c r="E192" s="247" t="s">
        <v>1</v>
      </c>
      <c r="F192" s="248" t="s">
        <v>3675</v>
      </c>
      <c r="G192" s="245"/>
      <c r="H192" s="247" t="s">
        <v>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182</v>
      </c>
      <c r="AU192" s="254" t="s">
        <v>85</v>
      </c>
      <c r="AV192" s="13" t="s">
        <v>83</v>
      </c>
      <c r="AW192" s="13" t="s">
        <v>34</v>
      </c>
      <c r="AX192" s="13" t="s">
        <v>76</v>
      </c>
      <c r="AY192" s="254" t="s">
        <v>171</v>
      </c>
    </row>
    <row r="193" s="13" customFormat="1">
      <c r="A193" s="13"/>
      <c r="B193" s="244"/>
      <c r="C193" s="245"/>
      <c r="D193" s="246" t="s">
        <v>182</v>
      </c>
      <c r="E193" s="247" t="s">
        <v>1</v>
      </c>
      <c r="F193" s="248" t="s">
        <v>3676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182</v>
      </c>
      <c r="AU193" s="254" t="s">
        <v>85</v>
      </c>
      <c r="AV193" s="13" t="s">
        <v>83</v>
      </c>
      <c r="AW193" s="13" t="s">
        <v>34</v>
      </c>
      <c r="AX193" s="13" t="s">
        <v>76</v>
      </c>
      <c r="AY193" s="254" t="s">
        <v>171</v>
      </c>
    </row>
    <row r="194" s="13" customFormat="1">
      <c r="A194" s="13"/>
      <c r="B194" s="244"/>
      <c r="C194" s="245"/>
      <c r="D194" s="246" t="s">
        <v>182</v>
      </c>
      <c r="E194" s="247" t="s">
        <v>1</v>
      </c>
      <c r="F194" s="248" t="s">
        <v>3677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182</v>
      </c>
      <c r="AU194" s="254" t="s">
        <v>85</v>
      </c>
      <c r="AV194" s="13" t="s">
        <v>83</v>
      </c>
      <c r="AW194" s="13" t="s">
        <v>34</v>
      </c>
      <c r="AX194" s="13" t="s">
        <v>76</v>
      </c>
      <c r="AY194" s="254" t="s">
        <v>171</v>
      </c>
    </row>
    <row r="195" s="13" customFormat="1">
      <c r="A195" s="13"/>
      <c r="B195" s="244"/>
      <c r="C195" s="245"/>
      <c r="D195" s="246" t="s">
        <v>182</v>
      </c>
      <c r="E195" s="247" t="s">
        <v>1</v>
      </c>
      <c r="F195" s="248" t="s">
        <v>3678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182</v>
      </c>
      <c r="AU195" s="254" t="s">
        <v>85</v>
      </c>
      <c r="AV195" s="13" t="s">
        <v>83</v>
      </c>
      <c r="AW195" s="13" t="s">
        <v>34</v>
      </c>
      <c r="AX195" s="13" t="s">
        <v>76</v>
      </c>
      <c r="AY195" s="254" t="s">
        <v>171</v>
      </c>
    </row>
    <row r="196" s="13" customFormat="1">
      <c r="A196" s="13"/>
      <c r="B196" s="244"/>
      <c r="C196" s="245"/>
      <c r="D196" s="246" t="s">
        <v>182</v>
      </c>
      <c r="E196" s="247" t="s">
        <v>1</v>
      </c>
      <c r="F196" s="248" t="s">
        <v>3679</v>
      </c>
      <c r="G196" s="245"/>
      <c r="H196" s="247" t="s">
        <v>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182</v>
      </c>
      <c r="AU196" s="254" t="s">
        <v>85</v>
      </c>
      <c r="AV196" s="13" t="s">
        <v>83</v>
      </c>
      <c r="AW196" s="13" t="s">
        <v>34</v>
      </c>
      <c r="AX196" s="13" t="s">
        <v>76</v>
      </c>
      <c r="AY196" s="254" t="s">
        <v>171</v>
      </c>
    </row>
    <row r="197" s="13" customFormat="1">
      <c r="A197" s="13"/>
      <c r="B197" s="244"/>
      <c r="C197" s="245"/>
      <c r="D197" s="246" t="s">
        <v>182</v>
      </c>
      <c r="E197" s="247" t="s">
        <v>1</v>
      </c>
      <c r="F197" s="248" t="s">
        <v>3680</v>
      </c>
      <c r="G197" s="245"/>
      <c r="H197" s="247" t="s">
        <v>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4" t="s">
        <v>182</v>
      </c>
      <c r="AU197" s="254" t="s">
        <v>85</v>
      </c>
      <c r="AV197" s="13" t="s">
        <v>83</v>
      </c>
      <c r="AW197" s="13" t="s">
        <v>34</v>
      </c>
      <c r="AX197" s="13" t="s">
        <v>76</v>
      </c>
      <c r="AY197" s="254" t="s">
        <v>171</v>
      </c>
    </row>
    <row r="198" s="13" customFormat="1">
      <c r="A198" s="13"/>
      <c r="B198" s="244"/>
      <c r="C198" s="245"/>
      <c r="D198" s="246" t="s">
        <v>182</v>
      </c>
      <c r="E198" s="247" t="s">
        <v>1</v>
      </c>
      <c r="F198" s="248" t="s">
        <v>3681</v>
      </c>
      <c r="G198" s="245"/>
      <c r="H198" s="247" t="s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182</v>
      </c>
      <c r="AU198" s="254" t="s">
        <v>85</v>
      </c>
      <c r="AV198" s="13" t="s">
        <v>83</v>
      </c>
      <c r="AW198" s="13" t="s">
        <v>34</v>
      </c>
      <c r="AX198" s="13" t="s">
        <v>76</v>
      </c>
      <c r="AY198" s="254" t="s">
        <v>171</v>
      </c>
    </row>
    <row r="199" s="13" customFormat="1">
      <c r="A199" s="13"/>
      <c r="B199" s="244"/>
      <c r="C199" s="245"/>
      <c r="D199" s="246" t="s">
        <v>182</v>
      </c>
      <c r="E199" s="247" t="s">
        <v>1</v>
      </c>
      <c r="F199" s="248" t="s">
        <v>3682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182</v>
      </c>
      <c r="AU199" s="254" t="s">
        <v>85</v>
      </c>
      <c r="AV199" s="13" t="s">
        <v>83</v>
      </c>
      <c r="AW199" s="13" t="s">
        <v>34</v>
      </c>
      <c r="AX199" s="13" t="s">
        <v>76</v>
      </c>
      <c r="AY199" s="254" t="s">
        <v>171</v>
      </c>
    </row>
    <row r="200" s="13" customFormat="1">
      <c r="A200" s="13"/>
      <c r="B200" s="244"/>
      <c r="C200" s="245"/>
      <c r="D200" s="246" t="s">
        <v>182</v>
      </c>
      <c r="E200" s="247" t="s">
        <v>1</v>
      </c>
      <c r="F200" s="248" t="s">
        <v>3683</v>
      </c>
      <c r="G200" s="245"/>
      <c r="H200" s="247" t="s">
        <v>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182</v>
      </c>
      <c r="AU200" s="254" t="s">
        <v>85</v>
      </c>
      <c r="AV200" s="13" t="s">
        <v>83</v>
      </c>
      <c r="AW200" s="13" t="s">
        <v>34</v>
      </c>
      <c r="AX200" s="13" t="s">
        <v>76</v>
      </c>
      <c r="AY200" s="254" t="s">
        <v>171</v>
      </c>
    </row>
    <row r="201" s="14" customFormat="1">
      <c r="A201" s="14"/>
      <c r="B201" s="255"/>
      <c r="C201" s="256"/>
      <c r="D201" s="246" t="s">
        <v>182</v>
      </c>
      <c r="E201" s="257" t="s">
        <v>1</v>
      </c>
      <c r="F201" s="258" t="s">
        <v>83</v>
      </c>
      <c r="G201" s="256"/>
      <c r="H201" s="259">
        <v>1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182</v>
      </c>
      <c r="AU201" s="265" t="s">
        <v>85</v>
      </c>
      <c r="AV201" s="14" t="s">
        <v>85</v>
      </c>
      <c r="AW201" s="14" t="s">
        <v>34</v>
      </c>
      <c r="AX201" s="14" t="s">
        <v>83</v>
      </c>
      <c r="AY201" s="265" t="s">
        <v>171</v>
      </c>
    </row>
    <row r="202" s="2" customFormat="1" ht="16.5" customHeight="1">
      <c r="A202" s="38"/>
      <c r="B202" s="39"/>
      <c r="C202" s="226" t="s">
        <v>231</v>
      </c>
      <c r="D202" s="226" t="s">
        <v>173</v>
      </c>
      <c r="E202" s="227" t="s">
        <v>3684</v>
      </c>
      <c r="F202" s="228" t="s">
        <v>3685</v>
      </c>
      <c r="G202" s="229" t="s">
        <v>1016</v>
      </c>
      <c r="H202" s="230">
        <v>1</v>
      </c>
      <c r="I202" s="231"/>
      <c r="J202" s="232">
        <f>ROUND(I202*H202,2)</f>
        <v>0</v>
      </c>
      <c r="K202" s="228" t="s">
        <v>3608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3010</v>
      </c>
      <c r="AT202" s="237" t="s">
        <v>173</v>
      </c>
      <c r="AU202" s="237" t="s">
        <v>85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3010</v>
      </c>
      <c r="BM202" s="237" t="s">
        <v>3686</v>
      </c>
    </row>
    <row r="203" s="13" customFormat="1">
      <c r="A203" s="13"/>
      <c r="B203" s="244"/>
      <c r="C203" s="245"/>
      <c r="D203" s="246" t="s">
        <v>182</v>
      </c>
      <c r="E203" s="247" t="s">
        <v>1</v>
      </c>
      <c r="F203" s="248" t="s">
        <v>3687</v>
      </c>
      <c r="G203" s="245"/>
      <c r="H203" s="247" t="s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182</v>
      </c>
      <c r="AU203" s="254" t="s">
        <v>85</v>
      </c>
      <c r="AV203" s="13" t="s">
        <v>83</v>
      </c>
      <c r="AW203" s="13" t="s">
        <v>34</v>
      </c>
      <c r="AX203" s="13" t="s">
        <v>76</v>
      </c>
      <c r="AY203" s="254" t="s">
        <v>171</v>
      </c>
    </row>
    <row r="204" s="13" customFormat="1">
      <c r="A204" s="13"/>
      <c r="B204" s="244"/>
      <c r="C204" s="245"/>
      <c r="D204" s="246" t="s">
        <v>182</v>
      </c>
      <c r="E204" s="247" t="s">
        <v>1</v>
      </c>
      <c r="F204" s="248" t="s">
        <v>3688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182</v>
      </c>
      <c r="AU204" s="254" t="s">
        <v>85</v>
      </c>
      <c r="AV204" s="13" t="s">
        <v>83</v>
      </c>
      <c r="AW204" s="13" t="s">
        <v>34</v>
      </c>
      <c r="AX204" s="13" t="s">
        <v>76</v>
      </c>
      <c r="AY204" s="254" t="s">
        <v>171</v>
      </c>
    </row>
    <row r="205" s="13" customFormat="1">
      <c r="A205" s="13"/>
      <c r="B205" s="244"/>
      <c r="C205" s="245"/>
      <c r="D205" s="246" t="s">
        <v>182</v>
      </c>
      <c r="E205" s="247" t="s">
        <v>1</v>
      </c>
      <c r="F205" s="248" t="s">
        <v>3689</v>
      </c>
      <c r="G205" s="245"/>
      <c r="H205" s="247" t="s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182</v>
      </c>
      <c r="AU205" s="254" t="s">
        <v>85</v>
      </c>
      <c r="AV205" s="13" t="s">
        <v>83</v>
      </c>
      <c r="AW205" s="13" t="s">
        <v>34</v>
      </c>
      <c r="AX205" s="13" t="s">
        <v>76</v>
      </c>
      <c r="AY205" s="254" t="s">
        <v>171</v>
      </c>
    </row>
    <row r="206" s="13" customFormat="1">
      <c r="A206" s="13"/>
      <c r="B206" s="244"/>
      <c r="C206" s="245"/>
      <c r="D206" s="246" t="s">
        <v>182</v>
      </c>
      <c r="E206" s="247" t="s">
        <v>1</v>
      </c>
      <c r="F206" s="248" t="s">
        <v>3690</v>
      </c>
      <c r="G206" s="245"/>
      <c r="H206" s="247" t="s">
        <v>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182</v>
      </c>
      <c r="AU206" s="254" t="s">
        <v>85</v>
      </c>
      <c r="AV206" s="13" t="s">
        <v>83</v>
      </c>
      <c r="AW206" s="13" t="s">
        <v>34</v>
      </c>
      <c r="AX206" s="13" t="s">
        <v>76</v>
      </c>
      <c r="AY206" s="254" t="s">
        <v>171</v>
      </c>
    </row>
    <row r="207" s="13" customFormat="1">
      <c r="A207" s="13"/>
      <c r="B207" s="244"/>
      <c r="C207" s="245"/>
      <c r="D207" s="246" t="s">
        <v>182</v>
      </c>
      <c r="E207" s="247" t="s">
        <v>1</v>
      </c>
      <c r="F207" s="248" t="s">
        <v>3691</v>
      </c>
      <c r="G207" s="245"/>
      <c r="H207" s="247" t="s">
        <v>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182</v>
      </c>
      <c r="AU207" s="254" t="s">
        <v>85</v>
      </c>
      <c r="AV207" s="13" t="s">
        <v>83</v>
      </c>
      <c r="AW207" s="13" t="s">
        <v>34</v>
      </c>
      <c r="AX207" s="13" t="s">
        <v>76</v>
      </c>
      <c r="AY207" s="254" t="s">
        <v>171</v>
      </c>
    </row>
    <row r="208" s="13" customFormat="1">
      <c r="A208" s="13"/>
      <c r="B208" s="244"/>
      <c r="C208" s="245"/>
      <c r="D208" s="246" t="s">
        <v>182</v>
      </c>
      <c r="E208" s="247" t="s">
        <v>1</v>
      </c>
      <c r="F208" s="248" t="s">
        <v>3692</v>
      </c>
      <c r="G208" s="245"/>
      <c r="H208" s="247" t="s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182</v>
      </c>
      <c r="AU208" s="254" t="s">
        <v>85</v>
      </c>
      <c r="AV208" s="13" t="s">
        <v>83</v>
      </c>
      <c r="AW208" s="13" t="s">
        <v>34</v>
      </c>
      <c r="AX208" s="13" t="s">
        <v>76</v>
      </c>
      <c r="AY208" s="254" t="s">
        <v>171</v>
      </c>
    </row>
    <row r="209" s="13" customFormat="1">
      <c r="A209" s="13"/>
      <c r="B209" s="244"/>
      <c r="C209" s="245"/>
      <c r="D209" s="246" t="s">
        <v>182</v>
      </c>
      <c r="E209" s="247" t="s">
        <v>1</v>
      </c>
      <c r="F209" s="248" t="s">
        <v>3693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182</v>
      </c>
      <c r="AU209" s="254" t="s">
        <v>85</v>
      </c>
      <c r="AV209" s="13" t="s">
        <v>83</v>
      </c>
      <c r="AW209" s="13" t="s">
        <v>34</v>
      </c>
      <c r="AX209" s="13" t="s">
        <v>76</v>
      </c>
      <c r="AY209" s="254" t="s">
        <v>171</v>
      </c>
    </row>
    <row r="210" s="13" customFormat="1">
      <c r="A210" s="13"/>
      <c r="B210" s="244"/>
      <c r="C210" s="245"/>
      <c r="D210" s="246" t="s">
        <v>182</v>
      </c>
      <c r="E210" s="247" t="s">
        <v>1</v>
      </c>
      <c r="F210" s="248" t="s">
        <v>3694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182</v>
      </c>
      <c r="AU210" s="254" t="s">
        <v>85</v>
      </c>
      <c r="AV210" s="13" t="s">
        <v>83</v>
      </c>
      <c r="AW210" s="13" t="s">
        <v>34</v>
      </c>
      <c r="AX210" s="13" t="s">
        <v>76</v>
      </c>
      <c r="AY210" s="254" t="s">
        <v>171</v>
      </c>
    </row>
    <row r="211" s="13" customFormat="1">
      <c r="A211" s="13"/>
      <c r="B211" s="244"/>
      <c r="C211" s="245"/>
      <c r="D211" s="246" t="s">
        <v>182</v>
      </c>
      <c r="E211" s="247" t="s">
        <v>1</v>
      </c>
      <c r="F211" s="248" t="s">
        <v>3695</v>
      </c>
      <c r="G211" s="245"/>
      <c r="H211" s="247" t="s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182</v>
      </c>
      <c r="AU211" s="254" t="s">
        <v>85</v>
      </c>
      <c r="AV211" s="13" t="s">
        <v>83</v>
      </c>
      <c r="AW211" s="13" t="s">
        <v>34</v>
      </c>
      <c r="AX211" s="13" t="s">
        <v>76</v>
      </c>
      <c r="AY211" s="254" t="s">
        <v>171</v>
      </c>
    </row>
    <row r="212" s="13" customFormat="1">
      <c r="A212" s="13"/>
      <c r="B212" s="244"/>
      <c r="C212" s="245"/>
      <c r="D212" s="246" t="s">
        <v>182</v>
      </c>
      <c r="E212" s="247" t="s">
        <v>1</v>
      </c>
      <c r="F212" s="248" t="s">
        <v>3696</v>
      </c>
      <c r="G212" s="245"/>
      <c r="H212" s="247" t="s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182</v>
      </c>
      <c r="AU212" s="254" t="s">
        <v>85</v>
      </c>
      <c r="AV212" s="13" t="s">
        <v>83</v>
      </c>
      <c r="AW212" s="13" t="s">
        <v>34</v>
      </c>
      <c r="AX212" s="13" t="s">
        <v>76</v>
      </c>
      <c r="AY212" s="254" t="s">
        <v>171</v>
      </c>
    </row>
    <row r="213" s="14" customFormat="1">
      <c r="A213" s="14"/>
      <c r="B213" s="255"/>
      <c r="C213" s="256"/>
      <c r="D213" s="246" t="s">
        <v>182</v>
      </c>
      <c r="E213" s="257" t="s">
        <v>1</v>
      </c>
      <c r="F213" s="258" t="s">
        <v>83</v>
      </c>
      <c r="G213" s="256"/>
      <c r="H213" s="259">
        <v>1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182</v>
      </c>
      <c r="AU213" s="265" t="s">
        <v>85</v>
      </c>
      <c r="AV213" s="14" t="s">
        <v>85</v>
      </c>
      <c r="AW213" s="14" t="s">
        <v>34</v>
      </c>
      <c r="AX213" s="14" t="s">
        <v>83</v>
      </c>
      <c r="AY213" s="265" t="s">
        <v>171</v>
      </c>
    </row>
    <row r="214" s="2" customFormat="1" ht="16.5" customHeight="1">
      <c r="A214" s="38"/>
      <c r="B214" s="39"/>
      <c r="C214" s="226" t="s">
        <v>238</v>
      </c>
      <c r="D214" s="226" t="s">
        <v>173</v>
      </c>
      <c r="E214" s="227" t="s">
        <v>3697</v>
      </c>
      <c r="F214" s="228" t="s">
        <v>3698</v>
      </c>
      <c r="G214" s="229" t="s">
        <v>1016</v>
      </c>
      <c r="H214" s="230">
        <v>1</v>
      </c>
      <c r="I214" s="231"/>
      <c r="J214" s="232">
        <f>ROUND(I214*H214,2)</f>
        <v>0</v>
      </c>
      <c r="K214" s="228" t="s">
        <v>1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3010</v>
      </c>
      <c r="AT214" s="237" t="s">
        <v>173</v>
      </c>
      <c r="AU214" s="237" t="s">
        <v>85</v>
      </c>
      <c r="AY214" s="17" t="s">
        <v>171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3010</v>
      </c>
      <c r="BM214" s="237" t="s">
        <v>3699</v>
      </c>
    </row>
    <row r="215" s="13" customFormat="1">
      <c r="A215" s="13"/>
      <c r="B215" s="244"/>
      <c r="C215" s="245"/>
      <c r="D215" s="246" t="s">
        <v>182</v>
      </c>
      <c r="E215" s="247" t="s">
        <v>1</v>
      </c>
      <c r="F215" s="248" t="s">
        <v>3700</v>
      </c>
      <c r="G215" s="245"/>
      <c r="H215" s="247" t="s">
        <v>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182</v>
      </c>
      <c r="AU215" s="254" t="s">
        <v>85</v>
      </c>
      <c r="AV215" s="13" t="s">
        <v>83</v>
      </c>
      <c r="AW215" s="13" t="s">
        <v>34</v>
      </c>
      <c r="AX215" s="13" t="s">
        <v>76</v>
      </c>
      <c r="AY215" s="254" t="s">
        <v>171</v>
      </c>
    </row>
    <row r="216" s="14" customFormat="1">
      <c r="A216" s="14"/>
      <c r="B216" s="255"/>
      <c r="C216" s="256"/>
      <c r="D216" s="246" t="s">
        <v>182</v>
      </c>
      <c r="E216" s="257" t="s">
        <v>1</v>
      </c>
      <c r="F216" s="258" t="s">
        <v>83</v>
      </c>
      <c r="G216" s="256"/>
      <c r="H216" s="259">
        <v>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182</v>
      </c>
      <c r="AU216" s="265" t="s">
        <v>85</v>
      </c>
      <c r="AV216" s="14" t="s">
        <v>85</v>
      </c>
      <c r="AW216" s="14" t="s">
        <v>34</v>
      </c>
      <c r="AX216" s="14" t="s">
        <v>83</v>
      </c>
      <c r="AY216" s="265" t="s">
        <v>171</v>
      </c>
    </row>
    <row r="217" s="2" customFormat="1" ht="16.5" customHeight="1">
      <c r="A217" s="38"/>
      <c r="B217" s="39"/>
      <c r="C217" s="226" t="s">
        <v>8</v>
      </c>
      <c r="D217" s="226" t="s">
        <v>173</v>
      </c>
      <c r="E217" s="227" t="s">
        <v>3701</v>
      </c>
      <c r="F217" s="228" t="s">
        <v>3702</v>
      </c>
      <c r="G217" s="229" t="s">
        <v>1016</v>
      </c>
      <c r="H217" s="230">
        <v>1</v>
      </c>
      <c r="I217" s="231"/>
      <c r="J217" s="232">
        <f>ROUND(I217*H217,2)</f>
        <v>0</v>
      </c>
      <c r="K217" s="228" t="s">
        <v>1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3010</v>
      </c>
      <c r="AT217" s="237" t="s">
        <v>173</v>
      </c>
      <c r="AU217" s="237" t="s">
        <v>85</v>
      </c>
      <c r="AY217" s="17" t="s">
        <v>171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3010</v>
      </c>
      <c r="BM217" s="237" t="s">
        <v>3703</v>
      </c>
    </row>
    <row r="218" s="13" customFormat="1">
      <c r="A218" s="13"/>
      <c r="B218" s="244"/>
      <c r="C218" s="245"/>
      <c r="D218" s="246" t="s">
        <v>182</v>
      </c>
      <c r="E218" s="247" t="s">
        <v>1</v>
      </c>
      <c r="F218" s="248" t="s">
        <v>3704</v>
      </c>
      <c r="G218" s="245"/>
      <c r="H218" s="247" t="s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182</v>
      </c>
      <c r="AU218" s="254" t="s">
        <v>85</v>
      </c>
      <c r="AV218" s="13" t="s">
        <v>83</v>
      </c>
      <c r="AW218" s="13" t="s">
        <v>34</v>
      </c>
      <c r="AX218" s="13" t="s">
        <v>76</v>
      </c>
      <c r="AY218" s="254" t="s">
        <v>171</v>
      </c>
    </row>
    <row r="219" s="14" customFormat="1">
      <c r="A219" s="14"/>
      <c r="B219" s="255"/>
      <c r="C219" s="256"/>
      <c r="D219" s="246" t="s">
        <v>182</v>
      </c>
      <c r="E219" s="257" t="s">
        <v>1</v>
      </c>
      <c r="F219" s="258" t="s">
        <v>83</v>
      </c>
      <c r="G219" s="256"/>
      <c r="H219" s="259">
        <v>1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182</v>
      </c>
      <c r="AU219" s="265" t="s">
        <v>85</v>
      </c>
      <c r="AV219" s="14" t="s">
        <v>85</v>
      </c>
      <c r="AW219" s="14" t="s">
        <v>34</v>
      </c>
      <c r="AX219" s="14" t="s">
        <v>83</v>
      </c>
      <c r="AY219" s="265" t="s">
        <v>171</v>
      </c>
    </row>
    <row r="220" s="12" customFormat="1" ht="22.8" customHeight="1">
      <c r="A220" s="12"/>
      <c r="B220" s="210"/>
      <c r="C220" s="211"/>
      <c r="D220" s="212" t="s">
        <v>75</v>
      </c>
      <c r="E220" s="224" t="s">
        <v>3705</v>
      </c>
      <c r="F220" s="224" t="s">
        <v>3706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SUM(P221:P228)</f>
        <v>0</v>
      </c>
      <c r="Q220" s="218"/>
      <c r="R220" s="219">
        <f>SUM(R221:R228)</f>
        <v>0</v>
      </c>
      <c r="S220" s="218"/>
      <c r="T220" s="220">
        <f>SUM(T221:T228)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202</v>
      </c>
      <c r="AT220" s="222" t="s">
        <v>75</v>
      </c>
      <c r="AU220" s="222" t="s">
        <v>83</v>
      </c>
      <c r="AY220" s="221" t="s">
        <v>171</v>
      </c>
      <c r="BK220" s="223">
        <f>SUM(BK221:BK228)</f>
        <v>0</v>
      </c>
    </row>
    <row r="221" s="2" customFormat="1" ht="16.5" customHeight="1">
      <c r="A221" s="38"/>
      <c r="B221" s="39"/>
      <c r="C221" s="226" t="s">
        <v>251</v>
      </c>
      <c r="D221" s="226" t="s">
        <v>173</v>
      </c>
      <c r="E221" s="227" t="s">
        <v>3707</v>
      </c>
      <c r="F221" s="228" t="s">
        <v>3708</v>
      </c>
      <c r="G221" s="229" t="s">
        <v>1016</v>
      </c>
      <c r="H221" s="230">
        <v>1</v>
      </c>
      <c r="I221" s="231"/>
      <c r="J221" s="232">
        <f>ROUND(I221*H221,2)</f>
        <v>0</v>
      </c>
      <c r="K221" s="228" t="s">
        <v>3709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3010</v>
      </c>
      <c r="AT221" s="237" t="s">
        <v>173</v>
      </c>
      <c r="AU221" s="237" t="s">
        <v>85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3010</v>
      </c>
      <c r="BM221" s="237" t="s">
        <v>3710</v>
      </c>
    </row>
    <row r="222" s="2" customFormat="1">
      <c r="A222" s="38"/>
      <c r="B222" s="39"/>
      <c r="C222" s="40"/>
      <c r="D222" s="239" t="s">
        <v>180</v>
      </c>
      <c r="E222" s="40"/>
      <c r="F222" s="240" t="s">
        <v>3711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180</v>
      </c>
      <c r="AU222" s="17" t="s">
        <v>85</v>
      </c>
    </row>
    <row r="223" s="13" customFormat="1">
      <c r="A223" s="13"/>
      <c r="B223" s="244"/>
      <c r="C223" s="245"/>
      <c r="D223" s="246" t="s">
        <v>182</v>
      </c>
      <c r="E223" s="247" t="s">
        <v>1</v>
      </c>
      <c r="F223" s="248" t="s">
        <v>3654</v>
      </c>
      <c r="G223" s="245"/>
      <c r="H223" s="247" t="s">
        <v>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182</v>
      </c>
      <c r="AU223" s="254" t="s">
        <v>85</v>
      </c>
      <c r="AV223" s="13" t="s">
        <v>83</v>
      </c>
      <c r="AW223" s="13" t="s">
        <v>34</v>
      </c>
      <c r="AX223" s="13" t="s">
        <v>76</v>
      </c>
      <c r="AY223" s="254" t="s">
        <v>171</v>
      </c>
    </row>
    <row r="224" s="13" customFormat="1">
      <c r="A224" s="13"/>
      <c r="B224" s="244"/>
      <c r="C224" s="245"/>
      <c r="D224" s="246" t="s">
        <v>182</v>
      </c>
      <c r="E224" s="247" t="s">
        <v>1</v>
      </c>
      <c r="F224" s="248" t="s">
        <v>3712</v>
      </c>
      <c r="G224" s="245"/>
      <c r="H224" s="247" t="s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182</v>
      </c>
      <c r="AU224" s="254" t="s">
        <v>85</v>
      </c>
      <c r="AV224" s="13" t="s">
        <v>83</v>
      </c>
      <c r="AW224" s="13" t="s">
        <v>34</v>
      </c>
      <c r="AX224" s="13" t="s">
        <v>76</v>
      </c>
      <c r="AY224" s="254" t="s">
        <v>171</v>
      </c>
    </row>
    <row r="225" s="13" customFormat="1">
      <c r="A225" s="13"/>
      <c r="B225" s="244"/>
      <c r="C225" s="245"/>
      <c r="D225" s="246" t="s">
        <v>182</v>
      </c>
      <c r="E225" s="247" t="s">
        <v>1</v>
      </c>
      <c r="F225" s="248" t="s">
        <v>3713</v>
      </c>
      <c r="G225" s="245"/>
      <c r="H225" s="247" t="s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182</v>
      </c>
      <c r="AU225" s="254" t="s">
        <v>85</v>
      </c>
      <c r="AV225" s="13" t="s">
        <v>83</v>
      </c>
      <c r="AW225" s="13" t="s">
        <v>34</v>
      </c>
      <c r="AX225" s="13" t="s">
        <v>76</v>
      </c>
      <c r="AY225" s="254" t="s">
        <v>171</v>
      </c>
    </row>
    <row r="226" s="13" customFormat="1">
      <c r="A226" s="13"/>
      <c r="B226" s="244"/>
      <c r="C226" s="245"/>
      <c r="D226" s="246" t="s">
        <v>182</v>
      </c>
      <c r="E226" s="247" t="s">
        <v>1</v>
      </c>
      <c r="F226" s="248" t="s">
        <v>3714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182</v>
      </c>
      <c r="AU226" s="254" t="s">
        <v>85</v>
      </c>
      <c r="AV226" s="13" t="s">
        <v>83</v>
      </c>
      <c r="AW226" s="13" t="s">
        <v>34</v>
      </c>
      <c r="AX226" s="13" t="s">
        <v>76</v>
      </c>
      <c r="AY226" s="254" t="s">
        <v>171</v>
      </c>
    </row>
    <row r="227" s="13" customFormat="1">
      <c r="A227" s="13"/>
      <c r="B227" s="244"/>
      <c r="C227" s="245"/>
      <c r="D227" s="246" t="s">
        <v>182</v>
      </c>
      <c r="E227" s="247" t="s">
        <v>1</v>
      </c>
      <c r="F227" s="248" t="s">
        <v>3715</v>
      </c>
      <c r="G227" s="245"/>
      <c r="H227" s="247" t="s">
        <v>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182</v>
      </c>
      <c r="AU227" s="254" t="s">
        <v>85</v>
      </c>
      <c r="AV227" s="13" t="s">
        <v>83</v>
      </c>
      <c r="AW227" s="13" t="s">
        <v>34</v>
      </c>
      <c r="AX227" s="13" t="s">
        <v>76</v>
      </c>
      <c r="AY227" s="254" t="s">
        <v>171</v>
      </c>
    </row>
    <row r="228" s="14" customFormat="1">
      <c r="A228" s="14"/>
      <c r="B228" s="255"/>
      <c r="C228" s="256"/>
      <c r="D228" s="246" t="s">
        <v>182</v>
      </c>
      <c r="E228" s="257" t="s">
        <v>1</v>
      </c>
      <c r="F228" s="258" t="s">
        <v>83</v>
      </c>
      <c r="G228" s="256"/>
      <c r="H228" s="259">
        <v>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182</v>
      </c>
      <c r="AU228" s="265" t="s">
        <v>85</v>
      </c>
      <c r="AV228" s="14" t="s">
        <v>85</v>
      </c>
      <c r="AW228" s="14" t="s">
        <v>34</v>
      </c>
      <c r="AX228" s="14" t="s">
        <v>83</v>
      </c>
      <c r="AY228" s="265" t="s">
        <v>171</v>
      </c>
    </row>
    <row r="229" s="12" customFormat="1" ht="22.8" customHeight="1">
      <c r="A229" s="12"/>
      <c r="B229" s="210"/>
      <c r="C229" s="211"/>
      <c r="D229" s="212" t="s">
        <v>75</v>
      </c>
      <c r="E229" s="224" t="s">
        <v>3716</v>
      </c>
      <c r="F229" s="224" t="s">
        <v>3717</v>
      </c>
      <c r="G229" s="211"/>
      <c r="H229" s="211"/>
      <c r="I229" s="214"/>
      <c r="J229" s="225">
        <f>BK229</f>
        <v>0</v>
      </c>
      <c r="K229" s="211"/>
      <c r="L229" s="216"/>
      <c r="M229" s="217"/>
      <c r="N229" s="218"/>
      <c r="O229" s="218"/>
      <c r="P229" s="219">
        <f>SUM(P230:P240)</f>
        <v>0</v>
      </c>
      <c r="Q229" s="218"/>
      <c r="R229" s="219">
        <f>SUM(R230:R240)</f>
        <v>0</v>
      </c>
      <c r="S229" s="218"/>
      <c r="T229" s="220">
        <f>SUM(T230:T240)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1" t="s">
        <v>202</v>
      </c>
      <c r="AT229" s="222" t="s">
        <v>75</v>
      </c>
      <c r="AU229" s="222" t="s">
        <v>83</v>
      </c>
      <c r="AY229" s="221" t="s">
        <v>171</v>
      </c>
      <c r="BK229" s="223">
        <f>SUM(BK230:BK240)</f>
        <v>0</v>
      </c>
    </row>
    <row r="230" s="2" customFormat="1" ht="24.15" customHeight="1">
      <c r="A230" s="38"/>
      <c r="B230" s="39"/>
      <c r="C230" s="226" t="s">
        <v>257</v>
      </c>
      <c r="D230" s="226" t="s">
        <v>173</v>
      </c>
      <c r="E230" s="227" t="s">
        <v>3718</v>
      </c>
      <c r="F230" s="228" t="s">
        <v>3719</v>
      </c>
      <c r="G230" s="229" t="s">
        <v>3600</v>
      </c>
      <c r="H230" s="230">
        <v>1</v>
      </c>
      <c r="I230" s="231"/>
      <c r="J230" s="232">
        <f>ROUND(I230*H230,2)</f>
        <v>0</v>
      </c>
      <c r="K230" s="228" t="s">
        <v>1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178</v>
      </c>
      <c r="AT230" s="237" t="s">
        <v>173</v>
      </c>
      <c r="AU230" s="237" t="s">
        <v>85</v>
      </c>
      <c r="AY230" s="17" t="s">
        <v>171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178</v>
      </c>
      <c r="BM230" s="237" t="s">
        <v>3720</v>
      </c>
    </row>
    <row r="231" s="13" customFormat="1">
      <c r="A231" s="13"/>
      <c r="B231" s="244"/>
      <c r="C231" s="245"/>
      <c r="D231" s="246" t="s">
        <v>182</v>
      </c>
      <c r="E231" s="247" t="s">
        <v>1</v>
      </c>
      <c r="F231" s="248" t="s">
        <v>3721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182</v>
      </c>
      <c r="AU231" s="254" t="s">
        <v>85</v>
      </c>
      <c r="AV231" s="13" t="s">
        <v>83</v>
      </c>
      <c r="AW231" s="13" t="s">
        <v>34</v>
      </c>
      <c r="AX231" s="13" t="s">
        <v>76</v>
      </c>
      <c r="AY231" s="254" t="s">
        <v>171</v>
      </c>
    </row>
    <row r="232" s="13" customFormat="1">
      <c r="A232" s="13"/>
      <c r="B232" s="244"/>
      <c r="C232" s="245"/>
      <c r="D232" s="246" t="s">
        <v>182</v>
      </c>
      <c r="E232" s="247" t="s">
        <v>1</v>
      </c>
      <c r="F232" s="248" t="s">
        <v>3722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182</v>
      </c>
      <c r="AU232" s="254" t="s">
        <v>85</v>
      </c>
      <c r="AV232" s="13" t="s">
        <v>83</v>
      </c>
      <c r="AW232" s="13" t="s">
        <v>34</v>
      </c>
      <c r="AX232" s="13" t="s">
        <v>76</v>
      </c>
      <c r="AY232" s="254" t="s">
        <v>171</v>
      </c>
    </row>
    <row r="233" s="14" customFormat="1">
      <c r="A233" s="14"/>
      <c r="B233" s="255"/>
      <c r="C233" s="256"/>
      <c r="D233" s="246" t="s">
        <v>182</v>
      </c>
      <c r="E233" s="257" t="s">
        <v>1</v>
      </c>
      <c r="F233" s="258" t="s">
        <v>83</v>
      </c>
      <c r="G233" s="256"/>
      <c r="H233" s="259">
        <v>1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182</v>
      </c>
      <c r="AU233" s="265" t="s">
        <v>85</v>
      </c>
      <c r="AV233" s="14" t="s">
        <v>85</v>
      </c>
      <c r="AW233" s="14" t="s">
        <v>34</v>
      </c>
      <c r="AX233" s="14" t="s">
        <v>83</v>
      </c>
      <c r="AY233" s="265" t="s">
        <v>171</v>
      </c>
    </row>
    <row r="234" s="2" customFormat="1" ht="16.5" customHeight="1">
      <c r="A234" s="38"/>
      <c r="B234" s="39"/>
      <c r="C234" s="226" t="s">
        <v>266</v>
      </c>
      <c r="D234" s="226" t="s">
        <v>173</v>
      </c>
      <c r="E234" s="227" t="s">
        <v>3723</v>
      </c>
      <c r="F234" s="228" t="s">
        <v>3724</v>
      </c>
      <c r="G234" s="229" t="s">
        <v>1016</v>
      </c>
      <c r="H234" s="230">
        <v>1</v>
      </c>
      <c r="I234" s="231"/>
      <c r="J234" s="232">
        <f>ROUND(I234*H234,2)</f>
        <v>0</v>
      </c>
      <c r="K234" s="228" t="s">
        <v>1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3010</v>
      </c>
      <c r="AT234" s="237" t="s">
        <v>173</v>
      </c>
      <c r="AU234" s="237" t="s">
        <v>85</v>
      </c>
      <c r="AY234" s="17" t="s">
        <v>171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3010</v>
      </c>
      <c r="BM234" s="237" t="s">
        <v>3725</v>
      </c>
    </row>
    <row r="235" s="13" customFormat="1">
      <c r="A235" s="13"/>
      <c r="B235" s="244"/>
      <c r="C235" s="245"/>
      <c r="D235" s="246" t="s">
        <v>182</v>
      </c>
      <c r="E235" s="247" t="s">
        <v>1</v>
      </c>
      <c r="F235" s="248" t="s">
        <v>3726</v>
      </c>
      <c r="G235" s="245"/>
      <c r="H235" s="247" t="s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182</v>
      </c>
      <c r="AU235" s="254" t="s">
        <v>85</v>
      </c>
      <c r="AV235" s="13" t="s">
        <v>83</v>
      </c>
      <c r="AW235" s="13" t="s">
        <v>34</v>
      </c>
      <c r="AX235" s="13" t="s">
        <v>76</v>
      </c>
      <c r="AY235" s="254" t="s">
        <v>171</v>
      </c>
    </row>
    <row r="236" s="13" customFormat="1">
      <c r="A236" s="13"/>
      <c r="B236" s="244"/>
      <c r="C236" s="245"/>
      <c r="D236" s="246" t="s">
        <v>182</v>
      </c>
      <c r="E236" s="247" t="s">
        <v>1</v>
      </c>
      <c r="F236" s="248" t="s">
        <v>3727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182</v>
      </c>
      <c r="AU236" s="254" t="s">
        <v>85</v>
      </c>
      <c r="AV236" s="13" t="s">
        <v>83</v>
      </c>
      <c r="AW236" s="13" t="s">
        <v>34</v>
      </c>
      <c r="AX236" s="13" t="s">
        <v>76</v>
      </c>
      <c r="AY236" s="254" t="s">
        <v>171</v>
      </c>
    </row>
    <row r="237" s="14" customFormat="1">
      <c r="A237" s="14"/>
      <c r="B237" s="255"/>
      <c r="C237" s="256"/>
      <c r="D237" s="246" t="s">
        <v>182</v>
      </c>
      <c r="E237" s="257" t="s">
        <v>1</v>
      </c>
      <c r="F237" s="258" t="s">
        <v>83</v>
      </c>
      <c r="G237" s="256"/>
      <c r="H237" s="259">
        <v>1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182</v>
      </c>
      <c r="AU237" s="265" t="s">
        <v>85</v>
      </c>
      <c r="AV237" s="14" t="s">
        <v>85</v>
      </c>
      <c r="AW237" s="14" t="s">
        <v>34</v>
      </c>
      <c r="AX237" s="14" t="s">
        <v>83</v>
      </c>
      <c r="AY237" s="265" t="s">
        <v>171</v>
      </c>
    </row>
    <row r="238" s="2" customFormat="1" ht="16.5" customHeight="1">
      <c r="A238" s="38"/>
      <c r="B238" s="39"/>
      <c r="C238" s="226" t="s">
        <v>272</v>
      </c>
      <c r="D238" s="226" t="s">
        <v>173</v>
      </c>
      <c r="E238" s="227" t="s">
        <v>3728</v>
      </c>
      <c r="F238" s="228" t="s">
        <v>3729</v>
      </c>
      <c r="G238" s="229" t="s">
        <v>1016</v>
      </c>
      <c r="H238" s="230">
        <v>1</v>
      </c>
      <c r="I238" s="231"/>
      <c r="J238" s="232">
        <f>ROUND(I238*H238,2)</f>
        <v>0</v>
      </c>
      <c r="K238" s="228" t="s">
        <v>1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3010</v>
      </c>
      <c r="AT238" s="237" t="s">
        <v>173</v>
      </c>
      <c r="AU238" s="237" t="s">
        <v>85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3010</v>
      </c>
      <c r="BM238" s="237" t="s">
        <v>3730</v>
      </c>
    </row>
    <row r="239" s="13" customFormat="1">
      <c r="A239" s="13"/>
      <c r="B239" s="244"/>
      <c r="C239" s="245"/>
      <c r="D239" s="246" t="s">
        <v>182</v>
      </c>
      <c r="E239" s="247" t="s">
        <v>1</v>
      </c>
      <c r="F239" s="248" t="s">
        <v>3731</v>
      </c>
      <c r="G239" s="245"/>
      <c r="H239" s="247" t="s">
        <v>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182</v>
      </c>
      <c r="AU239" s="254" t="s">
        <v>85</v>
      </c>
      <c r="AV239" s="13" t="s">
        <v>83</v>
      </c>
      <c r="AW239" s="13" t="s">
        <v>34</v>
      </c>
      <c r="AX239" s="13" t="s">
        <v>76</v>
      </c>
      <c r="AY239" s="254" t="s">
        <v>171</v>
      </c>
    </row>
    <row r="240" s="14" customFormat="1">
      <c r="A240" s="14"/>
      <c r="B240" s="255"/>
      <c r="C240" s="256"/>
      <c r="D240" s="246" t="s">
        <v>182</v>
      </c>
      <c r="E240" s="257" t="s">
        <v>1</v>
      </c>
      <c r="F240" s="258" t="s">
        <v>83</v>
      </c>
      <c r="G240" s="256"/>
      <c r="H240" s="259">
        <v>1</v>
      </c>
      <c r="I240" s="260"/>
      <c r="J240" s="256"/>
      <c r="K240" s="256"/>
      <c r="L240" s="261"/>
      <c r="M240" s="278"/>
      <c r="N240" s="279"/>
      <c r="O240" s="279"/>
      <c r="P240" s="279"/>
      <c r="Q240" s="279"/>
      <c r="R240" s="279"/>
      <c r="S240" s="279"/>
      <c r="T240" s="28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182</v>
      </c>
      <c r="AU240" s="265" t="s">
        <v>85</v>
      </c>
      <c r="AV240" s="14" t="s">
        <v>85</v>
      </c>
      <c r="AW240" s="14" t="s">
        <v>34</v>
      </c>
      <c r="AX240" s="14" t="s">
        <v>76</v>
      </c>
      <c r="AY240" s="265" t="s">
        <v>171</v>
      </c>
    </row>
    <row r="241" s="2" customFormat="1" ht="6.96" customHeight="1">
      <c r="A241" s="38"/>
      <c r="B241" s="66"/>
      <c r="C241" s="67"/>
      <c r="D241" s="67"/>
      <c r="E241" s="67"/>
      <c r="F241" s="67"/>
      <c r="G241" s="67"/>
      <c r="H241" s="67"/>
      <c r="I241" s="67"/>
      <c r="J241" s="67"/>
      <c r="K241" s="67"/>
      <c r="L241" s="44"/>
      <c r="M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</row>
  </sheetData>
  <sheetProtection sheet="1" autoFilter="0" formatColumns="0" formatRows="0" objects="1" scenarios="1" spinCount="100000" saltValue="Bti+vIFNg0unZreX8p5JbjIn18we0u2YweVX0zZ+sZSBvMzaFZT6s2VsERP4XQNVyVt9O3Rgr89JKNS3bw3Umg==" hashValue="3brvLTdKeEKpTrjw5CT9GorW9DVGi1EB8BX++rFe/2x059LZ3LX406xy3Tv5b30wEHCnLHWU4baVjFmpygxM9Q==" algorithmName="SHA-512" password="CC35"/>
  <autoFilter ref="C122:K2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2_01/013254000"/>
    <hyperlink ref="F175" r:id="rId2" display="https://podminky.urs.cz/item/CS_URS_2022_01/033203000"/>
    <hyperlink ref="F222" r:id="rId3" display="https://podminky.urs.cz/item/CS_URS_2023_01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Avuk</dc:creator>
  <cp:lastModifiedBy>Marek Avuk</cp:lastModifiedBy>
  <dcterms:created xsi:type="dcterms:W3CDTF">2025-08-28T11:29:44Z</dcterms:created>
  <dcterms:modified xsi:type="dcterms:W3CDTF">2025-08-28T11:30:14Z</dcterms:modified>
</cp:coreProperties>
</file>